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Олимпиада ОБЖ\ИСПЫТАНИЯ\"/>
    </mc:Choice>
  </mc:AlternateContent>
  <xr:revisionPtr revIDLastSave="0" documentId="13_ncr:1_{03E1B5E9-45ED-44BD-AB36-A10330378798}" xr6:coauthVersionLast="47" xr6:coauthVersionMax="47" xr10:uidLastSave="{00000000-0000-0000-0000-000000000000}"/>
  <bookViews>
    <workbookView xWindow="-108" yWindow="-108" windowWidth="23256" windowHeight="12576" firstSheet="5" activeTab="7" xr2:uid="{0F2BFAB2-27D1-4697-8613-FB0D3EE95926}"/>
  </bookViews>
  <sheets>
    <sheet name="Оргкомитет" sheetId="10" r:id="rId1"/>
    <sheet name="Жюри" sheetId="12" r:id="rId2"/>
    <sheet name="СПИСОК участников и наставников" sheetId="9" r:id="rId3"/>
    <sheet name="ИТОГИ Олимпиады Инд Зач" sheetId="2" r:id="rId4"/>
    <sheet name="ИТОГИ Командный зачет" sheetId="7" r:id="rId5"/>
    <sheet name="Номинации" sheetId="6" r:id="rId6"/>
    <sheet name="ИТОГИ Теор. тур" sheetId="1" r:id="rId7"/>
    <sheet name="ИТОГИ Практ. тура - Задачи" sheetId="8" r:id="rId8"/>
    <sheet name="Обеспечение ЛичБез" sheetId="5" r:id="rId9"/>
    <sheet name="Первая Помощь" sheetId="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" l="1"/>
  <c r="D8" i="6"/>
  <c r="D9" i="6"/>
  <c r="D10" i="6"/>
  <c r="D11" i="6"/>
  <c r="D12" i="6"/>
  <c r="D13" i="6"/>
  <c r="D14" i="6"/>
  <c r="D15" i="6"/>
  <c r="D16" i="6"/>
  <c r="D21" i="6"/>
  <c r="D22" i="6"/>
  <c r="D23" i="6"/>
  <c r="D24" i="6"/>
  <c r="D25" i="6"/>
  <c r="D26" i="6"/>
  <c r="D27" i="6"/>
  <c r="D28" i="6"/>
  <c r="D29" i="6"/>
  <c r="S6" i="4"/>
  <c r="S7" i="4"/>
  <c r="C36" i="8"/>
  <c r="C35" i="8"/>
  <c r="C33" i="8"/>
  <c r="C34" i="8"/>
  <c r="C32" i="8"/>
  <c r="C31" i="8"/>
  <c r="C28" i="8"/>
  <c r="C30" i="8"/>
  <c r="C24" i="8"/>
  <c r="C23" i="8"/>
  <c r="C27" i="8"/>
  <c r="C29" i="8"/>
  <c r="C26" i="8"/>
  <c r="C22" i="8"/>
  <c r="C20" i="8"/>
  <c r="C17" i="8"/>
  <c r="C19" i="8"/>
  <c r="C25" i="8"/>
  <c r="C16" i="8"/>
  <c r="C21" i="8"/>
  <c r="C10" i="8"/>
  <c r="C14" i="8"/>
  <c r="C15" i="8"/>
  <c r="C13" i="8"/>
  <c r="C11" i="8"/>
  <c r="C18" i="8"/>
  <c r="C9" i="8"/>
  <c r="C12" i="8"/>
  <c r="R6" i="4"/>
  <c r="R24" i="6"/>
  <c r="R6" i="5"/>
  <c r="Q6" i="5"/>
  <c r="C34" i="7"/>
  <c r="B34" i="7" s="1"/>
  <c r="C25" i="7"/>
  <c r="B25" i="7" s="1"/>
  <c r="C16" i="7"/>
  <c r="B16" i="7" s="1"/>
  <c r="C7" i="7"/>
  <c r="B5" i="7"/>
  <c r="R16" i="6"/>
  <c r="R15" i="6"/>
  <c r="R14" i="6"/>
  <c r="R13" i="6"/>
  <c r="R12" i="6"/>
  <c r="R11" i="6"/>
  <c r="R10" i="6"/>
  <c r="R9" i="6"/>
  <c r="R8" i="6"/>
  <c r="R7" i="6"/>
  <c r="R8" i="5"/>
  <c r="Q8" i="5"/>
  <c r="C8" i="5"/>
  <c r="R12" i="5"/>
  <c r="Q12" i="5"/>
  <c r="C12" i="5"/>
  <c r="R29" i="5"/>
  <c r="Q29" i="5"/>
  <c r="C29" i="5"/>
  <c r="R13" i="5"/>
  <c r="Q13" i="5"/>
  <c r="C13" i="5"/>
  <c r="R32" i="5"/>
  <c r="Q32" i="5"/>
  <c r="C32" i="5"/>
  <c r="R22" i="5"/>
  <c r="Q22" i="5"/>
  <c r="C22" i="5"/>
  <c r="R10" i="5"/>
  <c r="Q10" i="5"/>
  <c r="C10" i="5"/>
  <c r="R9" i="5"/>
  <c r="Q9" i="5"/>
  <c r="C9" i="5"/>
  <c r="R31" i="5"/>
  <c r="Q31" i="5"/>
  <c r="C31" i="5"/>
  <c r="R27" i="5"/>
  <c r="Q27" i="5"/>
  <c r="C27" i="5"/>
  <c r="R11" i="5"/>
  <c r="Q11" i="5"/>
  <c r="C11" i="5"/>
  <c r="R21" i="5"/>
  <c r="Q21" i="5"/>
  <c r="C21" i="5"/>
  <c r="R14" i="5"/>
  <c r="Q14" i="5"/>
  <c r="C14" i="5"/>
  <c r="R16" i="5"/>
  <c r="Q16" i="5"/>
  <c r="C16" i="5"/>
  <c r="R33" i="5"/>
  <c r="Q33" i="5"/>
  <c r="C33" i="5"/>
  <c r="R26" i="5"/>
  <c r="Q26" i="5"/>
  <c r="C26" i="5"/>
  <c r="R30" i="5"/>
  <c r="Q30" i="5"/>
  <c r="C30" i="5"/>
  <c r="R7" i="5"/>
  <c r="Q7" i="5"/>
  <c r="C7" i="5"/>
  <c r="R19" i="5"/>
  <c r="Q19" i="5"/>
  <c r="C19" i="5"/>
  <c r="R15" i="5"/>
  <c r="Q15" i="5"/>
  <c r="C15" i="5"/>
  <c r="R24" i="5"/>
  <c r="Q24" i="5"/>
  <c r="C24" i="5"/>
  <c r="R18" i="5"/>
  <c r="Q18" i="5"/>
  <c r="C18" i="5"/>
  <c r="R25" i="5"/>
  <c r="Q25" i="5"/>
  <c r="C25" i="5"/>
  <c r="R17" i="5"/>
  <c r="Q17" i="5"/>
  <c r="C17" i="5"/>
  <c r="R23" i="5"/>
  <c r="Q23" i="5"/>
  <c r="C23" i="5"/>
  <c r="R28" i="5"/>
  <c r="Q28" i="5"/>
  <c r="C28" i="5"/>
  <c r="R20" i="5"/>
  <c r="Q20" i="5"/>
  <c r="C20" i="5"/>
  <c r="C6" i="5"/>
  <c r="R7" i="4"/>
  <c r="D7" i="4"/>
  <c r="S18" i="4"/>
  <c r="R18" i="4"/>
  <c r="D18" i="4"/>
  <c r="S29" i="4"/>
  <c r="R29" i="4"/>
  <c r="D29" i="4"/>
  <c r="S15" i="4"/>
  <c r="R29" i="6" s="1"/>
  <c r="R15" i="4"/>
  <c r="D15" i="4"/>
  <c r="S32" i="4"/>
  <c r="R32" i="4"/>
  <c r="D32" i="4"/>
  <c r="S17" i="4"/>
  <c r="R17" i="4"/>
  <c r="D17" i="4"/>
  <c r="S10" i="4"/>
  <c r="R10" i="4"/>
  <c r="D10" i="4"/>
  <c r="S11" i="4"/>
  <c r="R25" i="6" s="1"/>
  <c r="R11" i="4"/>
  <c r="D11" i="4"/>
  <c r="S30" i="4"/>
  <c r="R30" i="4"/>
  <c r="D30" i="4"/>
  <c r="S25" i="4"/>
  <c r="R25" i="4"/>
  <c r="D25" i="4"/>
  <c r="S9" i="4"/>
  <c r="R23" i="6" s="1"/>
  <c r="R9" i="4"/>
  <c r="D9" i="4"/>
  <c r="S20" i="4"/>
  <c r="R20" i="4"/>
  <c r="D20" i="4"/>
  <c r="S14" i="4"/>
  <c r="R28" i="6" s="1"/>
  <c r="R14" i="4"/>
  <c r="D14" i="4"/>
  <c r="S12" i="4"/>
  <c r="R26" i="6" s="1"/>
  <c r="R12" i="4"/>
  <c r="D12" i="4"/>
  <c r="S33" i="4"/>
  <c r="R33" i="4"/>
  <c r="D33" i="4"/>
  <c r="S28" i="4"/>
  <c r="R28" i="4"/>
  <c r="D28" i="4"/>
  <c r="S31" i="4"/>
  <c r="R31" i="4"/>
  <c r="D31" i="4"/>
  <c r="S8" i="4"/>
  <c r="R22" i="6" s="1"/>
  <c r="R8" i="4"/>
  <c r="D8" i="4"/>
  <c r="E5" i="4" s="1"/>
  <c r="S27" i="4"/>
  <c r="R27" i="4"/>
  <c r="D27" i="4"/>
  <c r="S13" i="4"/>
  <c r="R27" i="6" s="1"/>
  <c r="R13" i="4"/>
  <c r="D13" i="4"/>
  <c r="S24" i="4"/>
  <c r="R24" i="4"/>
  <c r="D24" i="4"/>
  <c r="S16" i="4"/>
  <c r="R16" i="4"/>
  <c r="D16" i="4"/>
  <c r="S21" i="4"/>
  <c r="R21" i="4"/>
  <c r="D21" i="4"/>
  <c r="S23" i="4"/>
  <c r="R23" i="4"/>
  <c r="D23" i="4"/>
  <c r="S22" i="4"/>
  <c r="R22" i="4"/>
  <c r="D22" i="4"/>
  <c r="S26" i="4"/>
  <c r="R26" i="4"/>
  <c r="D26" i="4"/>
  <c r="I5" i="4" s="1"/>
  <c r="S19" i="4"/>
  <c r="R19" i="4"/>
  <c r="D19" i="4"/>
  <c r="D6" i="4"/>
  <c r="C7" i="4" s="1"/>
  <c r="M5" i="5" l="1"/>
  <c r="Q5" i="4"/>
  <c r="M5" i="4"/>
  <c r="O5" i="4"/>
  <c r="F5" i="4"/>
  <c r="N5" i="4"/>
  <c r="P5" i="4"/>
  <c r="J5" i="4"/>
  <c r="G5" i="4"/>
  <c r="K5" i="4"/>
  <c r="H5" i="4"/>
  <c r="L5" i="4"/>
  <c r="E5" i="5"/>
  <c r="I5" i="5"/>
  <c r="P5" i="5"/>
  <c r="N5" i="5"/>
  <c r="G5" i="5"/>
  <c r="K5" i="5"/>
  <c r="O5" i="5"/>
  <c r="F5" i="5"/>
  <c r="J5" i="5"/>
  <c r="D5" i="5"/>
  <c r="H5" i="5"/>
  <c r="L5" i="5"/>
  <c r="C19" i="4"/>
  <c r="C26" i="4"/>
  <c r="C22" i="4"/>
  <c r="C23" i="4"/>
  <c r="C21" i="4"/>
  <c r="C16" i="4"/>
  <c r="C24" i="4"/>
  <c r="C13" i="4"/>
  <c r="C27" i="4"/>
  <c r="C8" i="4"/>
  <c r="C31" i="4"/>
  <c r="C28" i="4"/>
  <c r="C33" i="4"/>
  <c r="C12" i="4"/>
  <c r="C14" i="4"/>
  <c r="C20" i="4"/>
  <c r="C9" i="4"/>
  <c r="C25" i="4"/>
  <c r="C30" i="4"/>
  <c r="C11" i="4"/>
  <c r="C10" i="4"/>
  <c r="C17" i="4"/>
  <c r="C32" i="4"/>
  <c r="C15" i="4"/>
  <c r="C29" i="4"/>
  <c r="C18" i="4"/>
  <c r="C26" i="2"/>
  <c r="C13" i="2"/>
  <c r="C15" i="2"/>
  <c r="C18" i="2"/>
  <c r="C34" i="2"/>
  <c r="C17" i="2"/>
  <c r="C36" i="2"/>
  <c r="C16" i="2"/>
  <c r="C28" i="2"/>
  <c r="C12" i="2"/>
  <c r="C20" i="2"/>
  <c r="C21" i="2"/>
  <c r="C24" i="2"/>
  <c r="C38" i="2"/>
  <c r="C29" i="2"/>
  <c r="C35" i="2"/>
  <c r="C19" i="2"/>
  <c r="C39" i="2"/>
  <c r="C30" i="2"/>
  <c r="C23" i="2"/>
  <c r="C27" i="2"/>
  <c r="C14" i="2"/>
  <c r="C22" i="2"/>
  <c r="C25" i="2"/>
  <c r="C33" i="2"/>
  <c r="C32" i="2"/>
  <c r="C31" i="2"/>
  <c r="C37" i="2"/>
  <c r="C28" i="1"/>
  <c r="C17" i="1"/>
  <c r="C33" i="1"/>
  <c r="C21" i="1"/>
  <c r="C9" i="1"/>
  <c r="C7" i="1"/>
  <c r="C18" i="1"/>
  <c r="C22" i="1"/>
  <c r="C29" i="1"/>
  <c r="C34" i="1"/>
  <c r="C32" i="1"/>
  <c r="C30" i="1"/>
  <c r="C23" i="1"/>
  <c r="C31" i="1"/>
  <c r="C26" i="1"/>
  <c r="C24" i="1"/>
  <c r="C10" i="1"/>
  <c r="C8" i="1"/>
  <c r="C19" i="1"/>
  <c r="C15" i="1"/>
  <c r="C25" i="1"/>
  <c r="C11" i="1"/>
  <c r="C16" i="1"/>
  <c r="C13" i="1"/>
  <c r="C14" i="1"/>
  <c r="C12" i="1"/>
  <c r="C20" i="1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" authorId="0" shapeId="0" xr:uid="{B106ABFE-C5D2-47F5-832A-97FCAF1544FD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E2" authorId="0" shapeId="0" xr:uid="{42A663C5-68BE-464B-A792-1FCE0881D960}">
      <text>
        <r>
          <rPr>
            <sz val="8"/>
            <color indexed="81"/>
            <rFont val="Tahoma"/>
            <family val="2"/>
          </rPr>
          <t>Расставьте в правильном порядке действия при наложении жгута при артериальном кровотечении</t>
        </r>
      </text>
    </comment>
    <comment ref="F2" authorId="0" shapeId="0" xr:uid="{942416B9-5616-475A-A577-E8E4B18634C2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G2" authorId="0" shapeId="0" xr:uid="{5535811F-D73E-4275-A388-B09323A602D1}">
      <text>
        <r>
          <rPr>
            <sz val="8"/>
            <color indexed="81"/>
            <rFont val="Tahoma"/>
            <family val="2"/>
          </rPr>
          <t>Проанализируйте предложенную ситуацию и опишите алгоритм своих действий</t>
        </r>
      </text>
    </comment>
    <comment ref="H2" authorId="0" shapeId="0" xr:uid="{BB73AE8F-71ED-4DDE-8033-FB5A0E2F054C}">
      <text>
        <r>
          <rPr>
            <sz val="8"/>
            <color indexed="81"/>
            <rFont val="Tahoma"/>
            <family val="2"/>
          </rPr>
          <t>Проанализируйте представленную ситуацию и  запишите последовательность своих действий. Ответ запишите в свободной форме</t>
        </r>
      </text>
    </comment>
    <comment ref="I2" authorId="0" shapeId="0" xr:uid="{97AE23F4-050F-4ACE-A525-71D93FE61F5F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J2" authorId="0" shapeId="0" xr:uid="{0EA68FFB-7DAF-4080-B2AE-51C584C91295}">
      <text>
        <r>
          <rPr>
            <sz val="8"/>
            <color indexed="81"/>
            <rFont val="Tahoma"/>
            <family val="2"/>
          </rPr>
          <t>Выбери правильные ответы и расположи их в порядке очередности. Лишние действия поместите в конце списка, порядок не важен</t>
        </r>
      </text>
    </comment>
    <comment ref="K2" authorId="0" shapeId="0" xr:uid="{46B1DDB4-DE35-4E02-AFB3-4A3218BEE85F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L2" authorId="0" shapeId="0" xr:uid="{B1DFD859-E2FF-48B0-89A6-6C45053C758C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M2" authorId="0" shapeId="0" xr:uid="{96BCFBB7-155F-4615-9EA7-6DFFC6075E6C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N2" authorId="0" shapeId="0" xr:uid="{33397161-1E69-46E3-87FD-B0E3753080FB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O2" authorId="0" shapeId="0" xr:uid="{169B8A66-C97E-4211-9169-B74C545FC83C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P2" authorId="0" shapeId="0" xr:uid="{86F23CE3-08DE-40D7-AB40-A09F1AC9D903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82AC622E-CD66-414E-817F-BD56010780E3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F2" authorId="0" shapeId="0" xr:uid="{B586073D-54BF-4450-833A-B6BA576AF858}">
      <text>
        <r>
          <rPr>
            <sz val="8"/>
            <color indexed="81"/>
            <rFont val="Tahoma"/>
            <family val="2"/>
          </rPr>
          <t>Расставьте в правильном порядке действия при наложении жгута при артериальном кровотечении</t>
        </r>
      </text>
    </comment>
    <comment ref="G2" authorId="0" shapeId="0" xr:uid="{03EC3CCC-3065-4EC8-9E57-69007812F009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H2" authorId="0" shapeId="0" xr:uid="{E5822162-901D-4591-ADBA-A1A3403D236D}">
      <text>
        <r>
          <rPr>
            <sz val="8"/>
            <color indexed="81"/>
            <rFont val="Tahoma"/>
            <family val="2"/>
          </rPr>
          <t>Проанализируйте предложенную ситуацию и опишите алгоритм своих действий</t>
        </r>
      </text>
    </comment>
    <comment ref="I2" authorId="0" shapeId="0" xr:uid="{373951C0-680A-41CA-9F54-A6FDDE22518E}">
      <text>
        <r>
          <rPr>
            <sz val="8"/>
            <color indexed="81"/>
            <rFont val="Tahoma"/>
            <family val="2"/>
          </rPr>
          <t>Проанализируйте представленную ситуацию и  запишите последовательность своих действий. Ответ запишите в свободной форме</t>
        </r>
      </text>
    </comment>
    <comment ref="J2" authorId="0" shapeId="0" xr:uid="{3610180F-3BE7-43E4-BAA7-61DB121C5407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K2" authorId="0" shapeId="0" xr:uid="{12E8D1D1-B10A-4CB9-8F41-300819029331}">
      <text>
        <r>
          <rPr>
            <sz val="8"/>
            <color indexed="81"/>
            <rFont val="Tahoma"/>
            <family val="2"/>
          </rPr>
          <t>Выбери правильные ответы и расположи их в порядке очередности. Лишние действия поместите в конце списка, порядок не важен</t>
        </r>
      </text>
    </comment>
    <comment ref="L2" authorId="0" shapeId="0" xr:uid="{AACD1271-C59A-4B70-BCAF-EFFB56B3BC63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M2" authorId="0" shapeId="0" xr:uid="{F28AE949-1710-4F58-90D3-E4F0D0F9600E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N2" authorId="0" shapeId="0" xr:uid="{647A5341-AA03-475B-B946-89783EB6A24F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O2" authorId="0" shapeId="0" xr:uid="{E782179E-BF0B-4E26-8451-E5FFA2C69CAF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P2" authorId="0" shapeId="0" xr:uid="{F8E75735-BE56-45A1-9932-194AA249D098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  <comment ref="Q2" authorId="0" shapeId="0" xr:uid="{A16EFFD6-4EF5-4B5E-9BF0-7E75B8569ABD}">
      <text>
        <r>
          <rPr>
            <sz val="8"/>
            <color indexed="81"/>
            <rFont val="Tahoma"/>
            <family val="2"/>
          </rPr>
          <t>Проанализируйте представленную ситуацию и запишите свой ответ в свободной форме</t>
        </r>
      </text>
    </comment>
  </commentList>
</comments>
</file>

<file path=xl/sharedStrings.xml><?xml version="1.0" encoding="utf-8"?>
<sst xmlns="http://schemas.openxmlformats.org/spreadsheetml/2006/main" count="699" uniqueCount="265">
  <si>
    <t>БГИТ1_Арбузова Виктория</t>
  </si>
  <si>
    <t>БГИТ1_Ставицкий Кирилл</t>
  </si>
  <si>
    <t>ТМПТ2_Геривенко Людмила</t>
  </si>
  <si>
    <t>БГИТ2_Бекиш Тимофей</t>
  </si>
  <si>
    <t>БГИТ1_Черченко Никита</t>
  </si>
  <si>
    <t>БГИТ1_Землин Антон</t>
  </si>
  <si>
    <t>КТСиА3_Самодуров Сергей</t>
  </si>
  <si>
    <t>БГИТ2_Петров Давид</t>
  </si>
  <si>
    <t>БГИТ1_Мартынов Денис</t>
  </si>
  <si>
    <t>БГИТ2_Свинарев Иван</t>
  </si>
  <si>
    <t>БГИТ2_Левченко Виолетта</t>
  </si>
  <si>
    <t>БГИТ1_Амирян Данил</t>
  </si>
  <si>
    <t>КТСиА3_Орехов Владислав</t>
  </si>
  <si>
    <t>БГИТ1_Клейменов Артем</t>
  </si>
  <si>
    <t>БГИТ2_Герега Елена</t>
  </si>
  <si>
    <t>КТСиА3_Мазанов Никита</t>
  </si>
  <si>
    <t>БГИТ1_Симонов Кирилл</t>
  </si>
  <si>
    <t>БГИТ2_Полнов Никита</t>
  </si>
  <si>
    <t>БГИТ2_Медведева Мария</t>
  </si>
  <si>
    <t>БГИТ1_Павлов Никита</t>
  </si>
  <si>
    <t>БГИТ2_Быкадорова Дарья</t>
  </si>
  <si>
    <t>КамПК1_Позднякова Анастасия</t>
  </si>
  <si>
    <t>БГИТ1_Смагина Алина</t>
  </si>
  <si>
    <t>КамПК1_ Генерозов Кирилл</t>
  </si>
  <si>
    <t>ТМПТ3_Гусева Ирина</t>
  </si>
  <si>
    <t>БГИТ1_Бельтюков Даниил</t>
  </si>
  <si>
    <t>БГИТ1_Кондаков Алексей</t>
  </si>
  <si>
    <t>#1</t>
  </si>
  <si>
    <t>#2</t>
  </si>
  <si>
    <t>#3</t>
  </si>
  <si>
    <t>#4</t>
  </si>
  <si>
    <t>#5</t>
  </si>
  <si>
    <t>#6</t>
  </si>
  <si>
    <t>#7</t>
  </si>
  <si>
    <t>Участник</t>
  </si>
  <si>
    <t>12б</t>
  </si>
  <si>
    <t>100б</t>
  </si>
  <si>
    <t>72б</t>
  </si>
  <si>
    <t>Индивидуальный зачет</t>
  </si>
  <si>
    <t xml:space="preserve">Сессия 1 </t>
  </si>
  <si>
    <t>ПРОТОКОЛ</t>
  </si>
  <si>
    <t>открытой областной электронной олимпиады по дисциплинам «Основы безопасности жизнедеятельности»</t>
  </si>
  <si>
    <t xml:space="preserve"> и «Безопасность жизнедеятельности» для студентов профессиональных образовательных учреждений Ростовской области </t>
  </si>
  <si>
    <t>среднего профессионального образования</t>
  </si>
  <si>
    <t>Сессия 2</t>
  </si>
  <si>
    <t>Сессия 3</t>
  </si>
  <si>
    <t>Сессия 4</t>
  </si>
  <si>
    <t>Сессия 5</t>
  </si>
  <si>
    <t>Сессия 6</t>
  </si>
  <si>
    <t>Сессия 7</t>
  </si>
  <si>
    <t>Сессия 8</t>
  </si>
  <si>
    <t>Гражданская оборона</t>
  </si>
  <si>
    <t>ЧС техногенного хавракатера</t>
  </si>
  <si>
    <t>ЧС  природного характера</t>
  </si>
  <si>
    <t>ЧС военного характера</t>
  </si>
  <si>
    <t>Личная безопасность и автономное выживание</t>
  </si>
  <si>
    <t>Основы медицины и первая помощь</t>
  </si>
  <si>
    <t>Ситуационные задачи</t>
  </si>
  <si>
    <t>этап испытания</t>
  </si>
  <si>
    <t>№ пп</t>
  </si>
  <si>
    <t>ПТ-Сессия 7 - Ситуационные-задачи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</si>
  <si>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</si>
  <si>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</si>
  <si>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</si>
  <si>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</si>
  <si>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</si>
  <si>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</si>
  <si>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</si>
  <si>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</si>
  <si>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</si>
  <si>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</si>
  <si>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</si>
  <si>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</si>
  <si>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</si>
  <si>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658WYK</t>
  </si>
  <si>
    <t>Type</t>
  </si>
  <si>
    <t>FTQ</t>
  </si>
  <si>
    <t>STQ</t>
  </si>
  <si>
    <t>Мария Чернышова (lktara.m@gmail.com)</t>
  </si>
  <si>
    <t>Standarts</t>
  </si>
  <si>
    <t>ЧС ТХ</t>
  </si>
  <si>
    <t>МП</t>
  </si>
  <si>
    <t>ВоОбЯЗ</t>
  </si>
  <si>
    <t>ЛБ и МП</t>
  </si>
  <si>
    <t>ЛБ</t>
  </si>
  <si>
    <t>ЛБ и ТХ</t>
  </si>
  <si>
    <t>ОБЕСПЕЧЕНИЕ ЛИЧНОЙ БЕЗОПАСНОСТИ</t>
  </si>
  <si>
    <t>ОКАЗАНИЕ ПЕРВОЙ ПОМОЩИ</t>
  </si>
  <si>
    <t>%</t>
  </si>
  <si>
    <t>Points</t>
  </si>
  <si>
    <t>Student name</t>
  </si>
  <si>
    <t>БГИТ2_ Быкадорова Дарья</t>
  </si>
  <si>
    <t>БГИТ2_ГерегаЕлена</t>
  </si>
  <si>
    <t>БГИТ2_ЛЕвченко виолеттА</t>
  </si>
  <si>
    <t>БГИТ2_ПетровДавид</t>
  </si>
  <si>
    <t>БГИТ2_Свинарёв Иван</t>
  </si>
  <si>
    <t>Командный этап (личный вклад)</t>
  </si>
  <si>
    <t>#8</t>
  </si>
  <si>
    <t>номинации</t>
  </si>
  <si>
    <t>Критерий 1</t>
  </si>
  <si>
    <t>Критерий 2</t>
  </si>
  <si>
    <t>Критерий 3</t>
  </si>
  <si>
    <t>Критерий 4</t>
  </si>
  <si>
    <t>Критерий 5</t>
  </si>
  <si>
    <t>Критерий 6</t>
  </si>
  <si>
    <t>Критерий 7</t>
  </si>
  <si>
    <t>Критерий 8</t>
  </si>
  <si>
    <t>Командный зачет</t>
  </si>
  <si>
    <t xml:space="preserve">Сессия 8 </t>
  </si>
  <si>
    <t>организация способа коммуникации</t>
  </si>
  <si>
    <t>оперативность организации команды (первая получает 8б, каждая след на 2 б меньше)</t>
  </si>
  <si>
    <t>доступ-ссылка организаторам</t>
  </si>
  <si>
    <t xml:space="preserve">выбор капитана </t>
  </si>
  <si>
    <t>или неформальное лидерство</t>
  </si>
  <si>
    <t>ораганизация взаимопомощи в процессе работы</t>
  </si>
  <si>
    <t>настрой в группе</t>
  </si>
  <si>
    <t>штраф за регистрацию на сессию другой команды</t>
  </si>
  <si>
    <t>ИТОГО:</t>
  </si>
  <si>
    <t>мах 546 баллов на команду</t>
  </si>
  <si>
    <t>мах 10 баллов</t>
  </si>
  <si>
    <t xml:space="preserve">мах 8 баллов </t>
  </si>
  <si>
    <t>(-2 ) балла за каждого участника</t>
  </si>
  <si>
    <t>Команда №1</t>
  </si>
  <si>
    <t>собственные баллы</t>
  </si>
  <si>
    <t>Команда №2</t>
  </si>
  <si>
    <r>
      <t>Команда №3 -</t>
    </r>
    <r>
      <rPr>
        <b/>
        <sz val="13"/>
        <color rgb="FFFF0000"/>
        <rFont val="Calibri"/>
        <family val="2"/>
        <scheme val="minor"/>
      </rPr>
      <t xml:space="preserve"> Диплом победителей</t>
    </r>
  </si>
  <si>
    <r>
      <t xml:space="preserve">Команда №4 </t>
    </r>
    <r>
      <rPr>
        <b/>
        <sz val="11"/>
        <color rgb="FFFF0000"/>
        <rFont val="Calibri"/>
        <family val="2"/>
        <scheme val="minor"/>
      </rPr>
      <t>Диплом 1 степени</t>
    </r>
  </si>
  <si>
    <t xml:space="preserve">Команда №3 </t>
  </si>
  <si>
    <t xml:space="preserve">Команда №4 </t>
  </si>
  <si>
    <t>Диплом 1 степени</t>
  </si>
  <si>
    <t>ДИПЛОМЫ В НОМИНАЦИЯХ:</t>
  </si>
  <si>
    <t>мах 91 балл</t>
  </si>
  <si>
    <t xml:space="preserve">мах 64 балла </t>
  </si>
  <si>
    <t>всего баллов</t>
  </si>
  <si>
    <t>НОМИНАЦИЯ</t>
  </si>
  <si>
    <t xml:space="preserve">БГИТ2_Полнов Никита </t>
  </si>
  <si>
    <t xml:space="preserve">Диплом победителей в Командной игре </t>
  </si>
  <si>
    <t xml:space="preserve"> За самую позитивную коммуникацию в Командной игре</t>
  </si>
  <si>
    <t>За лучшую демонстрацию системных и коммуникативных навыков в Командной игре</t>
  </si>
  <si>
    <t>"Тот, кто всех спасет!" 
(Оказание первой помощи пострадавшим)</t>
  </si>
  <si>
    <t>"Всем смертям назло!" (Обеспечение личной безопасности и автономное выживание)</t>
  </si>
  <si>
    <t>Эффективный Лидер</t>
  </si>
  <si>
    <r>
      <t>БГИТ2_Полнов Никита -</t>
    </r>
    <r>
      <rPr>
        <b/>
        <sz val="11"/>
        <color rgb="FFFF0000"/>
        <rFont val="Calibri"/>
        <family val="2"/>
        <scheme val="minor"/>
      </rPr>
      <t xml:space="preserve"> номинация "Эффективный Лидер"</t>
    </r>
  </si>
  <si>
    <t xml:space="preserve"> Лидер с активной жизненной позицией</t>
  </si>
  <si>
    <r>
      <t xml:space="preserve">БГИТ1_Кондаков Алексей </t>
    </r>
    <r>
      <rPr>
        <b/>
        <sz val="11"/>
        <color rgb="FFFF0000"/>
        <rFont val="Calibri"/>
        <family val="2"/>
        <scheme val="minor"/>
      </rPr>
      <t>- номинация "Лидер с активной жизненной позицией"</t>
    </r>
  </si>
  <si>
    <t>"Хамелеон" (Умение быстро ориентироваться в любой сложившейся ситуации)</t>
  </si>
  <si>
    <t>БГИТ2_Полнов Никита ПОБЕДИТЕЛЬ</t>
  </si>
  <si>
    <t>БГИТ1_Мартынов Денис - Призер</t>
  </si>
  <si>
    <t>Члены экспертного жюри:</t>
  </si>
  <si>
    <t>Место проведения г. Белая Калитва</t>
  </si>
  <si>
    <t>Организатор: ГБПОУ РО "БГИТ"</t>
  </si>
  <si>
    <t>Дата проведения: 28.11.2021г</t>
  </si>
  <si>
    <t>ПРИЛОЖЕНИЕ №2 к протоколу Олимпиады</t>
  </si>
  <si>
    <t>ПРИЛОЖЕНИЕ №1 к протоколу Олимпиады</t>
  </si>
  <si>
    <t>в связи с форс-мажором для командного зачета взят  средний балл по всем 4 командам</t>
  </si>
  <si>
    <t xml:space="preserve">        max балл 
             сессии
max балл участника  </t>
  </si>
  <si>
    <t>ПРИЛОЖЕНИЕ №3 к протоколу Олимпиады</t>
  </si>
  <si>
    <t>ГБПОУ РО "Белокалитвинский гуманитарно-индустриальный техникум"</t>
  </si>
  <si>
    <t>Преподаватель/наставник (и)</t>
  </si>
  <si>
    <t>Профессиональная обраховательная организация СПО Ростовской области</t>
  </si>
  <si>
    <t>ФИО участника</t>
  </si>
  <si>
    <t xml:space="preserve">СПИСОК </t>
  </si>
  <si>
    <t>участников открытой областной электронной олимпиады по дисциплинам «Основы безопасности жизнедеятельности»</t>
  </si>
  <si>
    <t>Статус участника</t>
  </si>
  <si>
    <t>Курс</t>
  </si>
  <si>
    <t>БГИТ2_Полнов Никита Сергеевич</t>
  </si>
  <si>
    <t>КТСиА3_Самодуров Сергей Павлович</t>
  </si>
  <si>
    <t>КТСиА3_Мазанов Никита Николаевич</t>
  </si>
  <si>
    <t>ТМПТ2_Геривенко Людмила Владимировна</t>
  </si>
  <si>
    <t>БГИТ1_Мартынов Денис Викторович</t>
  </si>
  <si>
    <t>БГИТ2_Петров Давид Денисович</t>
  </si>
  <si>
    <t>БГИТ2_Медведева Мария Сергеевна</t>
  </si>
  <si>
    <t>БГИТ1_Кондаков Алексей Витальевич</t>
  </si>
  <si>
    <t>БГИТ1_Симонов Кирилл Сергеевич</t>
  </si>
  <si>
    <t>БГИТ2_Левченко Виолетта Александровна</t>
  </si>
  <si>
    <t>ТМПТ3_Гусева Ирина Руслановна</t>
  </si>
  <si>
    <t>БГИТ1_Павлов Никита Максимович</t>
  </si>
  <si>
    <t>КТСиА3_Орехов Владислав Дмитриевич</t>
  </si>
  <si>
    <t>КамПК1_Позднякова Анастасия Сергеевна</t>
  </si>
  <si>
    <t>БГИТ2_Герега Елена Евгеньевна</t>
  </si>
  <si>
    <t>БГИТ1_Амирян Данил Арманович</t>
  </si>
  <si>
    <t>БГИТ2_Свинарев Иван Михайлович</t>
  </si>
  <si>
    <t>БГИТ2_Быкадорова Дарья Сергеевна</t>
  </si>
  <si>
    <t>БГИТ1_Смагина Алина Вячеславовна</t>
  </si>
  <si>
    <t>БГИТ1_Арбузова Виктория Юрьевна</t>
  </si>
  <si>
    <t>БГИТ1_Бельтюков Даниил Борисович</t>
  </si>
  <si>
    <t>БГИТ1_Землин Антон Сергеевич</t>
  </si>
  <si>
    <t>БГИТ2_Бекиш Тимофей Александрович</t>
  </si>
  <si>
    <t>БГИТ1_Ставицкий Кирилл Андреевич</t>
  </si>
  <si>
    <t>Дубинкин Андрей Родионович</t>
  </si>
  <si>
    <t>ГБПОУ РО "Тарасовский многопрофильный техникум"</t>
  </si>
  <si>
    <t>Быкадоров Олег Викторович</t>
  </si>
  <si>
    <t>Профессия/Специальность</t>
  </si>
  <si>
    <t>ГБПОУ РО "Каменский педагогический колледж"</t>
  </si>
  <si>
    <t>23.02.03 Техническое обслуживание и ремонт автомобильного транспорта</t>
  </si>
  <si>
    <t>Телеганов Сергей Николаевич,
Дашкова  Наталия Юрьевна</t>
  </si>
  <si>
    <t>ГБПОУ РО "Каменский техникум строительства и автосервиса"</t>
  </si>
  <si>
    <t>08.02.09 Монтаж, наладка и эксплуатация электрооборудования промышленных и гражданских зданий</t>
  </si>
  <si>
    <t>Зайцев Александр Петрович</t>
  </si>
  <si>
    <t>09.02.07 Информационные системы и программирование</t>
  </si>
  <si>
    <t>09.02.05 Прикладная информатика (по отраслям)</t>
  </si>
  <si>
    <t>22.02.05 Обработка металлов давлением</t>
  </si>
  <si>
    <t>39.02.01 Социальная работа</t>
  </si>
  <si>
    <t>40.02.01 Право и организация социального обеспечения</t>
  </si>
  <si>
    <t>победитель Инд.зачет- 1 место, Победитель Командная игра, номинации: "Эффективный лидер", "Всем смертям назло!" (ОЛБиАВ), "Тот, кто всех спасет!" (ОППП)</t>
  </si>
  <si>
    <t>Победитель Командная игра, номинации: " "Всем смертям назло!" (ОЛБиАВ), "Тот, кто всех спасет!" (ОППП)</t>
  </si>
  <si>
    <t>Победитель Командная игра</t>
  </si>
  <si>
    <t>номинации: "Всем смертям назло!" (ОЛБиАВ)</t>
  </si>
  <si>
    <t>номинации: "Всем смертям назло!" (ОЛБиАВ), "Тот, кто всех спасет!" (ОППП),"Хамелеон" (Быстрая ориентация в сложившейся ситуации)</t>
  </si>
  <si>
    <t>Диплом 1 степени - Командная игра</t>
  </si>
  <si>
    <t>Диплом 1 степени - Командная игра, номинация "Лидер с активной жизненной позицией"</t>
  </si>
  <si>
    <t>участник</t>
  </si>
  <si>
    <t>номинации: " "Всем смертям назло!" (ОЛБиАВ), "Тот, кто всех спасет!" (ОППП)</t>
  </si>
  <si>
    <t>номинации: Победитель -"Всем смертям назло!" (ОЛБиАВ), "Тот, кто всех спасет!" (ОППП),"Хамелеон" (Быстрая ориентация в сложившейся ситуации)</t>
  </si>
  <si>
    <t>призер Инд.зачет 2 место, Победитель Командная игра, номинации: "Всем смертям назло!" (ОЛБиАВ), Победитель -  "Тот, кто всех спасет!" (ОППП), Победитель - "Хамелеон" (Быстрая ориентация в сложившейся ситуации)</t>
  </si>
  <si>
    <t>ИНДИВИДУАЛЬНЫЙ ЗАЧЕТ - Блок Ситуационные задачи</t>
  </si>
  <si>
    <t>КОМАНДНЫЙ ЗАЧЕТ - Блок Командная игра</t>
  </si>
  <si>
    <t>44.02.01 Дошкольное образование</t>
  </si>
  <si>
    <t>ТМПТ2_Нифанин Марк -Призер</t>
  </si>
  <si>
    <t>КамПК1_ Генерозов Кирилл Максимович</t>
  </si>
  <si>
    <t>БГИТ1_Клейменов Артем Андреевич</t>
  </si>
  <si>
    <t>ТМПТ2_Нифанин Марк Алексеевич</t>
  </si>
  <si>
    <t>ТМПТ2_Нифанин Марк</t>
  </si>
  <si>
    <t>43.01.09 Повар, кондитер</t>
  </si>
  <si>
    <t>РЕЗУЛЬТАТЫ ТЕОРЕТИЧЕСКОГО ТУРА</t>
  </si>
  <si>
    <t>Предметная область</t>
  </si>
  <si>
    <t>max балл</t>
  </si>
  <si>
    <t>№</t>
  </si>
  <si>
    <t>пп</t>
  </si>
  <si>
    <t>БГИТ1_Черченко Никита Дмитриевич</t>
  </si>
  <si>
    <t>"За лучший вклад в победу команды!"</t>
  </si>
  <si>
    <t>КТСиА3_Мазанов Никита, ГБПОУ РО "Каменский техникум строительства и автосервиса"</t>
  </si>
  <si>
    <t>КамПК1_ Генерозов Кирилл, ГБПОУ РО "Каменский педагогический колледж»</t>
  </si>
  <si>
    <t>Победитель</t>
  </si>
  <si>
    <t xml:space="preserve">Зубкова Ольга Николаевна </t>
  </si>
  <si>
    <t>– заместитель директора по УВР ГБПОУ РО «БГИТ»</t>
  </si>
  <si>
    <t>Обозная Людмила Анатольевна</t>
  </si>
  <si>
    <t xml:space="preserve">Зайцев Александр Петрович </t>
  </si>
  <si>
    <t xml:space="preserve">Чернышова Мария Павловна </t>
  </si>
  <si>
    <t>– преподаватель, председатель ЦК специальностей УКГ 09.00.00 ГБПОУ РО «БГИТ».</t>
  </si>
  <si>
    <t>СОСТАВ ОРГКОМИТЕТА ОЛИМПИАДЫ:</t>
  </si>
  <si>
    <t>Шматко Галина Владимировна</t>
  </si>
  <si>
    <t>– методист ГБПОУ РО «БГИТ»</t>
  </si>
  <si>
    <t xml:space="preserve"> – заместитель директора по УПР ГБПОУ РО «БГИТ»</t>
  </si>
  <si>
    <t>– преподаватель, председатель ЦК физической культуры и безопасности жизнедеятельности ГБПОУ РО «БГИТ»</t>
  </si>
  <si>
    <t>Диплом 1 степени - Командная игра, номинации: "Всем смертям назло!" (ОЛБиАВ), "Тот, кто всех спасет!" (ОППП), "За лучший вклад в победу команды!"</t>
  </si>
  <si>
    <t>Победитель Командная игра, номинации: "Всем смертям назло!" (ОЛБиАВ), "Тот, кто всех спасет!" (ОППП), "За лучший вклад в победу команды!"</t>
  </si>
  <si>
    <t>"Лучший знаток-теоретик!"</t>
  </si>
  <si>
    <t>призер 3 место, номинация "Лучший знаток-теоретик!"</t>
  </si>
  <si>
    <t>СОСТАВ ЭКСПЕРТНОГО ЖЮРИ ОЛИМПИАДЫ:</t>
  </si>
  <si>
    <t>Балденков Алексей Владимирович</t>
  </si>
  <si>
    <t>— военный комиссар г. Белая Калитва, Белокалитвинского и Тацинского районов Ростовской области.</t>
  </si>
  <si>
    <t xml:space="preserve">Золотарёв Андрей Иванович </t>
  </si>
  <si>
    <t xml:space="preserve"> – начальник ПОУ Белокалитвинского учебного центра ДОСААФ России РО.</t>
  </si>
  <si>
    <t>Казанов Игорь Андреевич</t>
  </si>
  <si>
    <t xml:space="preserve"> – преподаватель физкультуры ГБПОУ РО  подполковник запаса.</t>
  </si>
  <si>
    <t>Кузьмин Юрий Анатольевич</t>
  </si>
  <si>
    <t xml:space="preserve">Тарасенко Фёдор Николаевич </t>
  </si>
  <si>
    <t xml:space="preserve"> — руководитель МБУ Белокалитвинского района «Управление гражданской обороны и чрезвычайных ситуаций».</t>
  </si>
  <si>
    <t xml:space="preserve"> - председатель профкома Первичной  Профсоюзной Организации Центральной Районной Больницы г. Белая Калитва Ростовской Областной Организации Профсоюза Работников Здравоохранения РФ </t>
  </si>
  <si>
    <t>Призер</t>
  </si>
  <si>
    <t>статус</t>
  </si>
  <si>
    <t xml:space="preserve">           max балл 
               сессии
max балл участника  </t>
  </si>
  <si>
    <t>Военно Обязан</t>
  </si>
  <si>
    <t>max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</si>
</sst>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rgb="FF00B050"/>
      <name val="Bahnschrift SemiBold"/>
      <family val="2"/>
    </font>
    <font>
      <b/>
      <sz val="13"/>
      <color rgb="FFFF0000"/>
      <name val="Calibri"/>
      <family val="2"/>
      <scheme val="minor"/>
    </font>
    <font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1"/>
      <color rgb="FFFF0000"/>
      <name val="Bahnschrift Light"/>
      <family val="2"/>
    </font>
    <font>
      <b/>
      <sz val="11"/>
      <color rgb="FF7030A0"/>
      <name val="Calibri"/>
      <family val="2"/>
      <scheme val="minor"/>
    </font>
    <font>
      <b/>
      <sz val="13"/>
      <color rgb="FFFF0000"/>
      <name val="Bahnschrift SemiBold"/>
      <family val="2"/>
    </font>
    <font>
      <sz val="11"/>
      <color theme="1"/>
      <name val="Bahnschrift Light Condensed"/>
      <family val="2"/>
    </font>
    <font>
      <b/>
      <sz val="13"/>
      <color rgb="FFFF0000"/>
      <name val="Bahnschrift Light Condensed"/>
      <family val="2"/>
    </font>
    <font>
      <i/>
      <sz val="11"/>
      <color theme="1"/>
      <name val="Calibri"/>
      <family val="2"/>
      <scheme val="minor"/>
    </font>
    <font>
      <b/>
      <i/>
      <sz val="13"/>
      <color rgb="FFFF0000"/>
      <name val="Bahnschrift SemiBold"/>
      <family val="2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ahnschrift Light SemiCondensed"/>
      <family val="2"/>
    </font>
    <font>
      <b/>
      <sz val="12"/>
      <color rgb="FF00B050"/>
      <name val="Bahnschrift Light SemiCondensed"/>
      <family val="2"/>
    </font>
    <font>
      <sz val="12"/>
      <color theme="1"/>
      <name val="Bahnschrift Light SemiCondensed"/>
      <family val="2"/>
    </font>
    <font>
      <b/>
      <sz val="12"/>
      <color theme="1"/>
      <name val="Bahnschrift Light SemiCondensed"/>
      <family val="2"/>
    </font>
    <font>
      <b/>
      <sz val="13"/>
      <color rgb="FF00B050"/>
      <name val="Bahnschrift Light SemiCondensed"/>
      <family val="2"/>
    </font>
    <font>
      <b/>
      <sz val="12"/>
      <color rgb="FFFF0000"/>
      <name val="Bahnschrift Light SemiCondensed"/>
      <family val="2"/>
    </font>
    <font>
      <b/>
      <sz val="13"/>
      <color rgb="FFFF0000"/>
      <name val="Bahnschrift Light SemiCondensed"/>
      <family val="2"/>
    </font>
    <font>
      <b/>
      <sz val="12"/>
      <color rgb="FFC00000"/>
      <name val="Bahnschrift Light SemiCondensed"/>
      <family val="2"/>
    </font>
    <font>
      <b/>
      <sz val="13"/>
      <color theme="1"/>
      <name val="Bahnschrift Light SemiCondensed"/>
      <family val="2"/>
    </font>
    <font>
      <b/>
      <sz val="11"/>
      <color theme="1"/>
      <name val="Bahnschrift Light SemiCondensed"/>
      <family val="2"/>
    </font>
    <font>
      <b/>
      <sz val="11"/>
      <color rgb="FFFF0000"/>
      <name val="Bahnschrift Light SemiCondensed"/>
      <family val="2"/>
    </font>
    <font>
      <b/>
      <sz val="14"/>
      <color theme="1"/>
      <name val="Bahnschrift Light SemiCondensed"/>
      <family val="2"/>
    </font>
    <font>
      <b/>
      <sz val="14"/>
      <color rgb="FF0070C0"/>
      <name val="Bahnschrift Light SemiCondensed"/>
      <family val="2"/>
    </font>
    <font>
      <b/>
      <sz val="14"/>
      <color rgb="FF4308B8"/>
      <name val="Bahnschrift Light SemiCondensed"/>
      <family val="2"/>
    </font>
    <font>
      <b/>
      <sz val="12"/>
      <color rgb="FF008000"/>
      <name val="Bahnschrift Light SemiCondensed"/>
      <family val="2"/>
    </font>
    <font>
      <b/>
      <sz val="16"/>
      <color rgb="FF0070C0"/>
      <name val="Bahnschrift Light SemiCondensed"/>
      <family val="2"/>
    </font>
    <font>
      <b/>
      <sz val="13"/>
      <color rgb="FF7030A0"/>
      <name val="Calibri"/>
      <family val="2"/>
      <scheme val="minor"/>
    </font>
    <font>
      <sz val="13"/>
      <color rgb="FF7030A0"/>
      <name val="Calibri"/>
      <family val="2"/>
      <scheme val="minor"/>
    </font>
    <font>
      <b/>
      <sz val="12"/>
      <color rgb="FF7030A0"/>
      <name val="Bahnschrift Light SemiCondensed"/>
      <family val="2"/>
    </font>
    <font>
      <b/>
      <sz val="11"/>
      <color rgb="FF0070C0"/>
      <name val="Bahnschrift Light SemiCondensed"/>
      <family val="2"/>
    </font>
    <font>
      <sz val="11"/>
      <color rgb="FF0070C0"/>
      <name val="Bahnschrift Light SemiCondensed"/>
      <family val="2"/>
    </font>
    <font>
      <b/>
      <sz val="12"/>
      <color rgb="FF0070C0"/>
      <name val="Bahnschrift Light SemiCondensed"/>
      <family val="2"/>
    </font>
    <font>
      <u/>
      <sz val="11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Bahnschrift Light Condensed"/>
      <family val="2"/>
      <charset val="204"/>
    </font>
    <font>
      <sz val="14"/>
      <color theme="1"/>
      <name val="Bahnschrift Light Condensed"/>
      <family val="2"/>
      <charset val="204"/>
    </font>
    <font>
      <b/>
      <sz val="13"/>
      <color theme="1"/>
      <name val="Bahnschrift Light Condensed"/>
      <family val="2"/>
      <charset val="204"/>
    </font>
    <font>
      <b/>
      <sz val="12"/>
      <color theme="1"/>
      <name val="Bahnschrift Light Condensed"/>
      <family val="2"/>
      <charset val="204"/>
    </font>
    <font>
      <b/>
      <u/>
      <sz val="12"/>
      <color theme="1"/>
      <name val="Bahnschrift Light Condensed"/>
      <family val="2"/>
      <charset val="204"/>
    </font>
    <font>
      <b/>
      <sz val="14"/>
      <color theme="1"/>
      <name val="Bahnschrift Light Condensed"/>
      <family val="2"/>
      <charset val="204"/>
    </font>
    <font>
      <b/>
      <sz val="12"/>
      <color theme="1"/>
      <name val="Bahnschrift Light SemiCondensed"/>
      <family val="2"/>
      <charset val="204"/>
    </font>
    <font>
      <b/>
      <sz val="11"/>
      <color theme="1"/>
      <name val="Bahnschrift Light SemiCondensed"/>
      <family val="2"/>
      <charset val="204"/>
    </font>
    <font>
      <b/>
      <sz val="11"/>
      <color rgb="FF00B050"/>
      <name val="Bahnschrift SemiBold"/>
      <family val="2"/>
    </font>
    <font>
      <b/>
      <sz val="11"/>
      <color rgb="FFFF0000"/>
      <name val="Bahnschrift Light"/>
      <family val="2"/>
      <charset val="204"/>
    </font>
    <font>
      <sz val="11"/>
      <color theme="1"/>
      <name val="Bahnschrift Light"/>
      <family val="2"/>
      <charset val="204"/>
    </font>
    <font>
      <b/>
      <sz val="13"/>
      <color rgb="FFFF0000"/>
      <name val="Bahnschrift Light"/>
      <family val="2"/>
      <charset val="204"/>
    </font>
    <font>
      <sz val="13"/>
      <color theme="1"/>
      <name val="Bahnschrift Light"/>
      <family val="2"/>
      <charset val="204"/>
    </font>
    <font>
      <b/>
      <sz val="13"/>
      <color rgb="FF00B050"/>
      <name val="Bahnschrift Light"/>
      <family val="2"/>
      <charset val="204"/>
    </font>
    <font>
      <b/>
      <sz val="11"/>
      <color rgb="FF4308B8"/>
      <name val="Bahnschrift Light SemiCondensed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color theme="5" tint="-0.249977111117893"/>
      <name val="Bahnschrift Light SemiCondensed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Bahnschrift Light"/>
      <family val="2"/>
      <charset val="204"/>
    </font>
    <font>
      <sz val="11"/>
      <color theme="1"/>
      <name val="Bahnschrift Light SemiCondensed"/>
      <family val="2"/>
      <charset val="204"/>
    </font>
    <font>
      <b/>
      <sz val="11"/>
      <color rgb="FF00B050"/>
      <name val="Bahnschrift Light SemiCondensed"/>
      <family val="2"/>
      <charset val="204"/>
    </font>
    <font>
      <b/>
      <sz val="14"/>
      <color rgb="FFFF0000"/>
      <name val="Bahnschrift Light SemiCondensed"/>
      <family val="2"/>
      <charset val="204"/>
    </font>
    <font>
      <b/>
      <sz val="14"/>
      <color rgb="FF00B050"/>
      <name val="Bahnschrift Light SemiCondensed"/>
      <family val="2"/>
      <charset val="204"/>
    </font>
    <font>
      <b/>
      <sz val="11"/>
      <color rgb="FFFF0000"/>
      <name val="Bahnschrift Light SemiCondensed"/>
      <family val="2"/>
      <charset val="204"/>
    </font>
    <font>
      <b/>
      <sz val="14"/>
      <color rgb="FF0070C0"/>
      <name val="Bahnschrift Light SemiCondensed"/>
      <family val="2"/>
      <charset val="204"/>
    </font>
    <font>
      <b/>
      <sz val="14"/>
      <color rgb="FF7030A0"/>
      <name val="Bahnschrift Light SemiCondensed"/>
      <family val="2"/>
    </font>
    <font>
      <b/>
      <sz val="14"/>
      <color rgb="FF7030A0"/>
      <name val="Bahnschrift Light SemiCondensed"/>
      <family val="2"/>
      <charset val="204"/>
    </font>
    <font>
      <sz val="12"/>
      <color rgb="FF00B050"/>
      <name val="Arial"/>
      <family val="2"/>
      <charset val="204"/>
    </font>
    <font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79D9FF"/>
        <bgColor indexed="64"/>
      </patternFill>
    </fill>
    <fill>
      <patternFill patternType="solid">
        <fgColor rgb="FFE7F7F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7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10" fontId="6" fillId="0" borderId="4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10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Border="1"/>
    <xf numFmtId="0" fontId="2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1" xfId="0" applyFont="1" applyBorder="1"/>
    <xf numFmtId="0" fontId="2" fillId="0" borderId="1" xfId="0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5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16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3" xfId="0" applyFont="1" applyBorder="1"/>
    <xf numFmtId="0" fontId="17" fillId="0" borderId="4" xfId="0" applyFont="1" applyBorder="1" applyAlignment="1">
      <alignment horizontal="center" vertical="center" wrapText="1"/>
    </xf>
    <xf numFmtId="0" fontId="0" fillId="0" borderId="3" xfId="0" applyBorder="1"/>
    <xf numFmtId="0" fontId="23" fillId="0" borderId="0" xfId="0" applyFont="1"/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2" fontId="26" fillId="3" borderId="1" xfId="0" applyNumberFormat="1" applyFont="1" applyFill="1" applyBorder="1" applyAlignment="1">
      <alignment horizontal="right" vertical="center"/>
    </xf>
    <xf numFmtId="2" fontId="25" fillId="0" borderId="1" xfId="0" applyNumberFormat="1" applyFont="1" applyBorder="1" applyAlignment="1">
      <alignment horizontal="right" vertical="center"/>
    </xf>
    <xf numFmtId="2" fontId="27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2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0" fontId="31" fillId="0" borderId="1" xfId="0" applyFont="1" applyBorder="1"/>
    <xf numFmtId="0" fontId="32" fillId="0" borderId="1" xfId="0" applyFont="1" applyBorder="1" applyAlignment="1">
      <alignment wrapText="1"/>
    </xf>
    <xf numFmtId="0" fontId="23" fillId="0" borderId="1" xfId="0" applyFont="1" applyBorder="1"/>
    <xf numFmtId="0" fontId="26" fillId="0" borderId="1" xfId="0" applyFont="1" applyBorder="1"/>
    <xf numFmtId="0" fontId="34" fillId="0" borderId="0" xfId="0" applyFont="1"/>
    <xf numFmtId="0" fontId="2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2" fontId="25" fillId="0" borderId="0" xfId="0" applyNumberFormat="1" applyFont="1" applyBorder="1" applyAlignment="1">
      <alignment horizontal="right" vertical="center"/>
    </xf>
    <xf numFmtId="2" fontId="29" fillId="0" borderId="0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right" vertical="center"/>
    </xf>
    <xf numFmtId="0" fontId="35" fillId="0" borderId="0" xfId="0" applyFont="1"/>
    <xf numFmtId="0" fontId="36" fillId="0" borderId="0" xfId="0" applyFont="1" applyBorder="1" applyAlignment="1">
      <alignment vertical="center"/>
    </xf>
    <xf numFmtId="0" fontId="37" fillId="0" borderId="0" xfId="0" applyFont="1"/>
    <xf numFmtId="0" fontId="38" fillId="0" borderId="0" xfId="0" applyFont="1"/>
    <xf numFmtId="0" fontId="23" fillId="0" borderId="0" xfId="0" applyFont="1" applyBorder="1"/>
    <xf numFmtId="0" fontId="2" fillId="0" borderId="2" xfId="0" applyFont="1" applyBorder="1" applyAlignment="1">
      <alignment horizontal="center" vertical="center" textRotation="90" wrapText="1"/>
    </xf>
    <xf numFmtId="0" fontId="0" fillId="0" borderId="4" xfId="0" applyBorder="1"/>
    <xf numFmtId="0" fontId="39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1" fillId="0" borderId="0" xfId="0" applyFont="1"/>
    <xf numFmtId="0" fontId="32" fillId="0" borderId="1" xfId="0" applyFont="1" applyBorder="1" applyAlignment="1">
      <alignment horizontal="center" vertical="center"/>
    </xf>
    <xf numFmtId="0" fontId="23" fillId="0" borderId="3" xfId="0" applyFont="1" applyBorder="1"/>
    <xf numFmtId="0" fontId="32" fillId="0" borderId="2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 wrapText="1"/>
    </xf>
    <xf numFmtId="0" fontId="23" fillId="0" borderId="4" xfId="0" applyFont="1" applyBorder="1"/>
    <xf numFmtId="0" fontId="32" fillId="0" borderId="4" xfId="0" applyFont="1" applyBorder="1" applyAlignment="1">
      <alignment horizontal="center"/>
    </xf>
    <xf numFmtId="0" fontId="23" fillId="0" borderId="2" xfId="0" applyFont="1" applyBorder="1"/>
    <xf numFmtId="0" fontId="2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top"/>
    </xf>
    <xf numFmtId="0" fontId="44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45" fillId="0" borderId="12" xfId="0" applyFont="1" applyBorder="1"/>
    <xf numFmtId="0" fontId="45" fillId="0" borderId="12" xfId="0" applyFont="1" applyBorder="1" applyAlignment="1">
      <alignment horizontal="center"/>
    </xf>
    <xf numFmtId="0" fontId="0" fillId="0" borderId="4" xfId="0" applyBorder="1" applyAlignment="1">
      <alignment vertical="top" wrapText="1"/>
    </xf>
    <xf numFmtId="0" fontId="2" fillId="0" borderId="0" xfId="0" applyFont="1"/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2" fillId="0" borderId="0" xfId="0" applyFont="1"/>
    <xf numFmtId="0" fontId="0" fillId="0" borderId="5" xfId="0" applyBorder="1" applyAlignment="1">
      <alignment horizontal="center" vertical="top" wrapText="1"/>
    </xf>
    <xf numFmtId="0" fontId="0" fillId="0" borderId="0" xfId="0" applyFont="1"/>
    <xf numFmtId="0" fontId="46" fillId="0" borderId="0" xfId="0" applyFont="1"/>
    <xf numFmtId="0" fontId="0" fillId="0" borderId="6" xfId="0" applyBorder="1"/>
    <xf numFmtId="0" fontId="0" fillId="0" borderId="0" xfId="0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top" wrapText="1"/>
    </xf>
    <xf numFmtId="0" fontId="48" fillId="0" borderId="4" xfId="0" applyFont="1" applyBorder="1" applyAlignment="1">
      <alignment vertical="top"/>
    </xf>
    <xf numFmtId="0" fontId="48" fillId="0" borderId="4" xfId="0" applyFont="1" applyBorder="1" applyAlignment="1">
      <alignment horizontal="center" vertical="top" wrapText="1"/>
    </xf>
    <xf numFmtId="0" fontId="48" fillId="0" borderId="4" xfId="0" applyFont="1" applyBorder="1" applyAlignment="1">
      <alignment horizontal="center" vertical="top"/>
    </xf>
    <xf numFmtId="0" fontId="48" fillId="0" borderId="1" xfId="0" applyFont="1" applyBorder="1" applyAlignment="1">
      <alignment vertical="top"/>
    </xf>
    <xf numFmtId="0" fontId="48" fillId="0" borderId="0" xfId="0" applyFont="1"/>
    <xf numFmtId="0" fontId="50" fillId="0" borderId="0" xfId="0" applyFont="1"/>
    <xf numFmtId="0" fontId="48" fillId="0" borderId="0" xfId="0" applyFont="1" applyAlignment="1">
      <alignment horizontal="center"/>
    </xf>
    <xf numFmtId="0" fontId="52" fillId="0" borderId="0" xfId="0" applyFont="1"/>
    <xf numFmtId="0" fontId="51" fillId="0" borderId="0" xfId="0" applyFont="1"/>
    <xf numFmtId="0" fontId="49" fillId="0" borderId="0" xfId="0" applyFont="1"/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55" fillId="0" borderId="1" xfId="0" applyFont="1" applyBorder="1"/>
    <xf numFmtId="0" fontId="0" fillId="0" borderId="14" xfId="0" applyBorder="1"/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/>
    </xf>
    <xf numFmtId="0" fontId="4" fillId="0" borderId="3" xfId="0" applyFont="1" applyBorder="1"/>
    <xf numFmtId="0" fontId="48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/>
    </xf>
    <xf numFmtId="0" fontId="51" fillId="0" borderId="0" xfId="0" applyFont="1" applyBorder="1"/>
    <xf numFmtId="0" fontId="52" fillId="0" borderId="0" xfId="0" applyFont="1" applyBorder="1"/>
    <xf numFmtId="2" fontId="56" fillId="0" borderId="1" xfId="0" applyNumberFormat="1" applyFont="1" applyBorder="1" applyAlignment="1">
      <alignment horizontal="center"/>
    </xf>
    <xf numFmtId="2" fontId="57" fillId="0" borderId="1" xfId="0" applyNumberFormat="1" applyFont="1" applyBorder="1" applyAlignment="1">
      <alignment horizontal="center" vertical="center"/>
    </xf>
    <xf numFmtId="2" fontId="59" fillId="0" borderId="1" xfId="0" applyNumberFormat="1" applyFont="1" applyBorder="1" applyAlignment="1">
      <alignment horizontal="center" vertical="center"/>
    </xf>
    <xf numFmtId="2" fontId="61" fillId="0" borderId="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 textRotation="90" wrapText="1"/>
    </xf>
    <xf numFmtId="0" fontId="47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/>
    <xf numFmtId="0" fontId="0" fillId="0" borderId="13" xfId="0" applyBorder="1"/>
    <xf numFmtId="0" fontId="0" fillId="0" borderId="17" xfId="0" applyBorder="1"/>
    <xf numFmtId="0" fontId="28" fillId="0" borderId="1" xfId="0" applyFont="1" applyBorder="1" applyAlignment="1">
      <alignment vertical="center" wrapText="1"/>
    </xf>
    <xf numFmtId="0" fontId="62" fillId="0" borderId="0" xfId="0" applyFont="1"/>
    <xf numFmtId="0" fontId="23" fillId="0" borderId="11" xfId="0" applyFont="1" applyBorder="1"/>
    <xf numFmtId="0" fontId="23" fillId="0" borderId="12" xfId="0" applyFont="1" applyBorder="1"/>
    <xf numFmtId="0" fontId="0" fillId="0" borderId="2" xfId="0" applyBorder="1"/>
    <xf numFmtId="0" fontId="23" fillId="0" borderId="16" xfId="0" applyFont="1" applyBorder="1"/>
    <xf numFmtId="0" fontId="23" fillId="0" borderId="7" xfId="0" applyFont="1" applyBorder="1"/>
    <xf numFmtId="0" fontId="63" fillId="0" borderId="0" xfId="0" applyFont="1"/>
    <xf numFmtId="0" fontId="0" fillId="0" borderId="0" xfId="0" applyAlignment="1">
      <alignment horizontal="left" vertical="top"/>
    </xf>
    <xf numFmtId="0" fontId="60" fillId="0" borderId="1" xfId="0" applyFont="1" applyBorder="1" applyAlignment="1">
      <alignment horizontal="left" vertical="center"/>
    </xf>
    <xf numFmtId="0" fontId="58" fillId="0" borderId="1" xfId="0" applyFont="1" applyBorder="1"/>
    <xf numFmtId="0" fontId="2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4" fillId="0" borderId="0" xfId="0" applyFont="1" applyBorder="1"/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67" fillId="0" borderId="0" xfId="1" applyAlignment="1">
      <alignment horizontal="justify" vertical="center"/>
    </xf>
    <xf numFmtId="0" fontId="68" fillId="0" borderId="1" xfId="0" applyFont="1" applyBorder="1" applyAlignment="1">
      <alignment horizontal="center" vertical="top"/>
    </xf>
    <xf numFmtId="0" fontId="68" fillId="0" borderId="1" xfId="0" applyFont="1" applyBorder="1" applyAlignment="1">
      <alignment horizontal="left" vertical="top"/>
    </xf>
    <xf numFmtId="0" fontId="68" fillId="0" borderId="1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/>
    <xf numFmtId="0" fontId="69" fillId="0" borderId="0" xfId="0" applyFont="1"/>
    <xf numFmtId="0" fontId="69" fillId="0" borderId="1" xfId="0" applyFont="1" applyBorder="1"/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textRotation="90" wrapText="1"/>
    </xf>
    <xf numFmtId="0" fontId="75" fillId="0" borderId="1" xfId="0" applyFont="1" applyBorder="1" applyAlignment="1">
      <alignment horizontal="center" vertical="center" textRotation="90" wrapText="1"/>
    </xf>
    <xf numFmtId="0" fontId="7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7" fillId="0" borderId="0" xfId="0" applyFont="1"/>
    <xf numFmtId="0" fontId="7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4308B8"/>
      <color rgb="FF32253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DE91-BA22-4B55-8251-AC127E4EC854}">
  <dimension ref="A1:C10"/>
  <sheetViews>
    <sheetView workbookViewId="0">
      <selection activeCell="C15" sqref="C15"/>
    </sheetView>
  </sheetViews>
  <sheetFormatPr defaultRowHeight="14.4" x14ac:dyDescent="0.3"/>
  <cols>
    <col min="2" max="2" width="39.5546875" customWidth="1"/>
    <col min="3" max="3" width="108.109375" customWidth="1"/>
  </cols>
  <sheetData>
    <row r="1" spans="1:3" ht="17.399999999999999" x14ac:dyDescent="0.35">
      <c r="B1" s="179" t="s">
        <v>240</v>
      </c>
    </row>
    <row r="2" spans="1:3" ht="16.8" x14ac:dyDescent="0.3">
      <c r="A2" s="5">
        <v>1</v>
      </c>
      <c r="B2" s="181" t="s">
        <v>234</v>
      </c>
      <c r="C2" s="182" t="s">
        <v>235</v>
      </c>
    </row>
    <row r="3" spans="1:3" ht="16.8" x14ac:dyDescent="0.3">
      <c r="A3" s="5">
        <v>2</v>
      </c>
      <c r="B3" s="181" t="s">
        <v>236</v>
      </c>
      <c r="C3" s="182" t="s">
        <v>243</v>
      </c>
    </row>
    <row r="4" spans="1:3" ht="16.8" x14ac:dyDescent="0.3">
      <c r="A4" s="5">
        <v>3</v>
      </c>
      <c r="B4" s="181" t="s">
        <v>241</v>
      </c>
      <c r="C4" s="182" t="s">
        <v>242</v>
      </c>
    </row>
    <row r="5" spans="1:3" ht="16.8" x14ac:dyDescent="0.3">
      <c r="A5" s="5">
        <v>4</v>
      </c>
      <c r="B5" s="181" t="s">
        <v>237</v>
      </c>
      <c r="C5" s="182" t="s">
        <v>244</v>
      </c>
    </row>
    <row r="6" spans="1:3" ht="16.8" x14ac:dyDescent="0.3">
      <c r="A6" s="5">
        <v>5</v>
      </c>
      <c r="B6" s="181" t="s">
        <v>238</v>
      </c>
      <c r="C6" s="182" t="s">
        <v>239</v>
      </c>
    </row>
    <row r="10" spans="1:3" x14ac:dyDescent="0.3">
      <c r="C10" s="18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3B85-CF83-41C3-A447-BE415E23C7F0}">
  <dimension ref="B2:S33"/>
  <sheetViews>
    <sheetView zoomScale="85" zoomScaleNormal="85" workbookViewId="0">
      <selection activeCell="R5" sqref="R5:S5"/>
    </sheetView>
  </sheetViews>
  <sheetFormatPr defaultRowHeight="14.4" x14ac:dyDescent="0.3"/>
  <cols>
    <col min="2" max="2" width="35.109375" customWidth="1"/>
    <col min="3" max="3" width="0" hidden="1" customWidth="1"/>
    <col min="18" max="18" width="17.21875" customWidth="1"/>
    <col min="19" max="19" width="15.44140625" customWidth="1"/>
  </cols>
  <sheetData>
    <row r="2" spans="2:19" ht="17.399999999999999" x14ac:dyDescent="0.3">
      <c r="B2" s="194" t="s">
        <v>60</v>
      </c>
      <c r="C2" s="195"/>
      <c r="D2" s="195"/>
      <c r="E2" s="13" t="s">
        <v>61</v>
      </c>
      <c r="F2" s="13" t="s">
        <v>62</v>
      </c>
      <c r="G2" s="13" t="s">
        <v>63</v>
      </c>
      <c r="H2" s="13" t="s">
        <v>64</v>
      </c>
      <c r="I2" s="13" t="s">
        <v>65</v>
      </c>
      <c r="J2" s="13" t="s">
        <v>66</v>
      </c>
      <c r="K2" s="13" t="s">
        <v>67</v>
      </c>
      <c r="L2" s="13" t="s">
        <v>68</v>
      </c>
      <c r="M2" s="13" t="s">
        <v>69</v>
      </c>
      <c r="N2" s="13" t="s">
        <v>70</v>
      </c>
      <c r="O2" s="13" t="s">
        <v>71</v>
      </c>
      <c r="P2" s="13" t="s">
        <v>72</v>
      </c>
      <c r="Q2" s="13" t="s">
        <v>73</v>
      </c>
    </row>
    <row r="3" spans="2:19" ht="15.6" x14ac:dyDescent="0.3">
      <c r="B3" s="14" t="s">
        <v>74</v>
      </c>
      <c r="D3" s="15" t="s">
        <v>75</v>
      </c>
      <c r="E3" s="16" t="s">
        <v>76</v>
      </c>
      <c r="F3" s="16" t="s">
        <v>77</v>
      </c>
      <c r="G3" s="16" t="s">
        <v>76</v>
      </c>
      <c r="H3" s="16" t="s">
        <v>76</v>
      </c>
      <c r="I3" s="16" t="s">
        <v>76</v>
      </c>
      <c r="J3" s="16" t="s">
        <v>76</v>
      </c>
      <c r="K3" s="16" t="s">
        <v>77</v>
      </c>
      <c r="L3" s="16" t="s">
        <v>76</v>
      </c>
      <c r="M3" s="16" t="s">
        <v>76</v>
      </c>
      <c r="N3" s="16" t="s">
        <v>76</v>
      </c>
      <c r="O3" s="16" t="s">
        <v>76</v>
      </c>
      <c r="P3" s="16" t="s">
        <v>76</v>
      </c>
      <c r="Q3" s="16" t="s">
        <v>76</v>
      </c>
    </row>
    <row r="4" spans="2:19" ht="52.2" x14ac:dyDescent="0.3">
      <c r="B4" s="205" t="s">
        <v>78</v>
      </c>
      <c r="D4" s="15" t="s">
        <v>79</v>
      </c>
      <c r="E4" s="17" t="s">
        <v>80</v>
      </c>
      <c r="F4" s="17" t="s">
        <v>81</v>
      </c>
      <c r="G4" s="206" t="s">
        <v>263</v>
      </c>
      <c r="H4" s="17" t="s">
        <v>83</v>
      </c>
      <c r="I4" s="17" t="s">
        <v>83</v>
      </c>
      <c r="J4" s="17" t="s">
        <v>84</v>
      </c>
      <c r="K4" s="17" t="s">
        <v>83</v>
      </c>
      <c r="L4" s="17" t="s">
        <v>83</v>
      </c>
      <c r="M4" s="17" t="s">
        <v>83</v>
      </c>
      <c r="N4" s="17" t="s">
        <v>85</v>
      </c>
      <c r="O4" s="17" t="s">
        <v>84</v>
      </c>
      <c r="P4" s="17" t="s">
        <v>84</v>
      </c>
      <c r="Q4" s="17" t="s">
        <v>84</v>
      </c>
      <c r="R4" s="198" t="s">
        <v>86</v>
      </c>
      <c r="S4" s="199" t="s">
        <v>87</v>
      </c>
    </row>
    <row r="5" spans="2:19" ht="15.6" x14ac:dyDescent="0.3">
      <c r="C5" s="18" t="s">
        <v>88</v>
      </c>
      <c r="D5" s="19" t="s">
        <v>89</v>
      </c>
      <c r="E5" s="20">
        <f>SUM(E7:E33)/(E6*COUNT(D7:D33))</f>
        <v>0.70370370370370372</v>
      </c>
      <c r="F5" s="20">
        <f>SUM(F7:F33)/(F6*COUNT(D7:D33))</f>
        <v>0.49380952380952381</v>
      </c>
      <c r="G5" s="20">
        <f>SUM(G7:G33)/(G6*COUNT(D7:D33))</f>
        <v>0.81481481481481477</v>
      </c>
      <c r="H5" s="20">
        <f>SUM(H7:H33)/(H6*COUNT(D7:D33))</f>
        <v>0.47160493827160493</v>
      </c>
      <c r="I5" s="20">
        <f>SUM(I7:I33)/(I6*COUNT(D7:D33))</f>
        <v>0.47222222222222221</v>
      </c>
      <c r="J5" s="20">
        <f>SUM(J7:J33)/(J6*COUNT(D7:D33))</f>
        <v>0.48148148148148145</v>
      </c>
      <c r="K5" s="20">
        <f>SUM(K7:K33)/(K6*COUNT(D7:D33))</f>
        <v>0.16777777777777778</v>
      </c>
      <c r="L5" s="20">
        <f>SUM(L7:L33)/(L6*COUNT(D7:D33))</f>
        <v>0.62222222222222223</v>
      </c>
      <c r="M5" s="20">
        <f>SUM(M7:M33)/(M6*COUNT(D7:D33))</f>
        <v>0.58024691358024694</v>
      </c>
      <c r="N5" s="20">
        <f>SUM(N7:N33)/(N6*COUNT(D7:D33))</f>
        <v>0.48888888888888887</v>
      </c>
      <c r="O5" s="20">
        <f>SUM(O7:O33)/(O6*COUNT(D7:D33))</f>
        <v>0.54814814814814816</v>
      </c>
      <c r="P5" s="20">
        <f>SUM(P7:P33)/(P6*COUNT(D7:D33))</f>
        <v>0.18518518518518517</v>
      </c>
      <c r="Q5" s="20">
        <f>SUM(Q7:Q33)/(Q6*COUNT(D7:D33))</f>
        <v>0.51440329218106995</v>
      </c>
      <c r="R5" s="207" t="s">
        <v>264</v>
      </c>
      <c r="S5" s="208" t="s">
        <v>264</v>
      </c>
    </row>
    <row r="6" spans="2:19" ht="16.8" x14ac:dyDescent="0.3">
      <c r="B6" s="21" t="s">
        <v>90</v>
      </c>
      <c r="C6" s="22">
        <v>1</v>
      </c>
      <c r="D6" s="19">
        <f t="shared" ref="D6" si="0">SUM(E6:Q6)</f>
        <v>100</v>
      </c>
      <c r="E6" s="19">
        <v>1</v>
      </c>
      <c r="F6" s="19">
        <v>7</v>
      </c>
      <c r="G6" s="19">
        <v>1</v>
      </c>
      <c r="H6" s="19">
        <v>15</v>
      </c>
      <c r="I6" s="19">
        <v>10</v>
      </c>
      <c r="J6" s="19">
        <v>1</v>
      </c>
      <c r="K6" s="19">
        <v>7</v>
      </c>
      <c r="L6" s="19">
        <v>10</v>
      </c>
      <c r="M6" s="19">
        <v>15</v>
      </c>
      <c r="N6" s="19">
        <v>5</v>
      </c>
      <c r="O6" s="19">
        <v>5</v>
      </c>
      <c r="P6" s="19">
        <v>14</v>
      </c>
      <c r="Q6" s="19">
        <v>9</v>
      </c>
      <c r="R6" s="158">
        <f t="shared" ref="R6:R33" si="1">SUM(E6:Q6)-E6-G6-F6</f>
        <v>91</v>
      </c>
      <c r="S6" s="160">
        <f t="shared" ref="S6:S33" si="2" xml:space="preserve"> SUM(F6:M6)-G6-J6</f>
        <v>64</v>
      </c>
    </row>
    <row r="7" spans="2:19" ht="16.8" x14ac:dyDescent="0.3">
      <c r="B7" s="23" t="s">
        <v>222</v>
      </c>
      <c r="C7" s="22" t="e">
        <f>D7/#REF!</f>
        <v>#REF!</v>
      </c>
      <c r="D7" s="19">
        <f t="shared" ref="D7:D33" si="3">SUM(E7:Q7)</f>
        <v>75.759999999999991</v>
      </c>
      <c r="E7" s="24">
        <v>1</v>
      </c>
      <c r="F7" s="24">
        <v>6.33</v>
      </c>
      <c r="G7" s="24">
        <v>1</v>
      </c>
      <c r="H7" s="24">
        <v>12</v>
      </c>
      <c r="I7" s="24">
        <v>10</v>
      </c>
      <c r="J7" s="24">
        <v>0.5</v>
      </c>
      <c r="K7" s="24">
        <v>2.93</v>
      </c>
      <c r="L7" s="24">
        <v>10</v>
      </c>
      <c r="M7" s="24">
        <v>15</v>
      </c>
      <c r="N7" s="24">
        <v>4</v>
      </c>
      <c r="O7" s="24">
        <v>1</v>
      </c>
      <c r="P7" s="24">
        <v>4</v>
      </c>
      <c r="Q7" s="24">
        <v>8</v>
      </c>
      <c r="R7" s="158">
        <f t="shared" si="1"/>
        <v>67.429999999999993</v>
      </c>
      <c r="S7" s="160">
        <f t="shared" si="2"/>
        <v>56.26</v>
      </c>
    </row>
    <row r="8" spans="2:19" ht="16.8" x14ac:dyDescent="0.3">
      <c r="B8" s="23" t="s">
        <v>4</v>
      </c>
      <c r="C8" s="22" t="e">
        <f>D8/#REF!</f>
        <v>#REF!</v>
      </c>
      <c r="D8" s="19">
        <f t="shared" si="3"/>
        <v>73.59</v>
      </c>
      <c r="E8" s="24">
        <v>1</v>
      </c>
      <c r="F8" s="24">
        <v>3.67</v>
      </c>
      <c r="G8" s="24">
        <v>1</v>
      </c>
      <c r="H8" s="24">
        <v>15</v>
      </c>
      <c r="I8" s="24">
        <v>10</v>
      </c>
      <c r="J8" s="24">
        <v>0</v>
      </c>
      <c r="K8" s="24">
        <v>2.42</v>
      </c>
      <c r="L8" s="24">
        <v>10</v>
      </c>
      <c r="M8" s="24">
        <v>15</v>
      </c>
      <c r="N8" s="24">
        <v>5</v>
      </c>
      <c r="O8" s="24">
        <v>1.5</v>
      </c>
      <c r="P8" s="24">
        <v>0</v>
      </c>
      <c r="Q8" s="24">
        <v>9</v>
      </c>
      <c r="R8" s="158">
        <f t="shared" si="1"/>
        <v>67.92</v>
      </c>
      <c r="S8" s="160">
        <f t="shared" si="2"/>
        <v>56.09</v>
      </c>
    </row>
    <row r="9" spans="2:19" ht="16.8" x14ac:dyDescent="0.3">
      <c r="B9" s="23" t="s">
        <v>17</v>
      </c>
      <c r="C9" s="22" t="e">
        <f>D9/#REF!</f>
        <v>#REF!</v>
      </c>
      <c r="D9" s="19">
        <f t="shared" si="3"/>
        <v>67.28</v>
      </c>
      <c r="E9" s="24">
        <v>0.5</v>
      </c>
      <c r="F9" s="24">
        <v>6.33</v>
      </c>
      <c r="G9" s="24">
        <v>1</v>
      </c>
      <c r="H9" s="24">
        <v>12</v>
      </c>
      <c r="I9" s="24">
        <v>10</v>
      </c>
      <c r="J9" s="24">
        <v>1</v>
      </c>
      <c r="K9" s="24">
        <v>4.45</v>
      </c>
      <c r="L9" s="24">
        <v>10</v>
      </c>
      <c r="M9" s="24">
        <v>10</v>
      </c>
      <c r="N9" s="24">
        <v>4</v>
      </c>
      <c r="O9" s="24">
        <v>0</v>
      </c>
      <c r="P9" s="24">
        <v>2</v>
      </c>
      <c r="Q9" s="24">
        <v>6</v>
      </c>
      <c r="R9" s="158">
        <f t="shared" si="1"/>
        <v>59.45</v>
      </c>
      <c r="S9" s="160">
        <f t="shared" si="2"/>
        <v>52.78</v>
      </c>
    </row>
    <row r="10" spans="2:19" ht="16.8" x14ac:dyDescent="0.3">
      <c r="B10" s="23" t="s">
        <v>2</v>
      </c>
      <c r="C10" s="22" t="e">
        <f>D10/#REF!</f>
        <v>#REF!</v>
      </c>
      <c r="D10" s="19">
        <f t="shared" si="3"/>
        <v>67.97999999999999</v>
      </c>
      <c r="E10" s="24">
        <v>1</v>
      </c>
      <c r="F10" s="24">
        <v>6.33</v>
      </c>
      <c r="G10" s="24">
        <v>1</v>
      </c>
      <c r="H10" s="24">
        <v>15</v>
      </c>
      <c r="I10" s="24">
        <v>5</v>
      </c>
      <c r="J10" s="24">
        <v>1</v>
      </c>
      <c r="K10" s="24">
        <v>1.1499999999999999</v>
      </c>
      <c r="L10" s="24">
        <v>10</v>
      </c>
      <c r="M10" s="24">
        <v>10</v>
      </c>
      <c r="N10" s="24">
        <v>4</v>
      </c>
      <c r="O10" s="24">
        <v>1.5</v>
      </c>
      <c r="P10" s="24">
        <v>4</v>
      </c>
      <c r="Q10" s="24">
        <v>8</v>
      </c>
      <c r="R10" s="158">
        <f t="shared" si="1"/>
        <v>59.649999999999991</v>
      </c>
      <c r="S10" s="160">
        <f t="shared" si="2"/>
        <v>47.48</v>
      </c>
    </row>
    <row r="11" spans="2:19" ht="16.8" x14ac:dyDescent="0.3">
      <c r="B11" s="23" t="s">
        <v>23</v>
      </c>
      <c r="C11" s="22" t="e">
        <f>D11/#REF!</f>
        <v>#REF!</v>
      </c>
      <c r="D11" s="19">
        <f t="shared" si="3"/>
        <v>67.17</v>
      </c>
      <c r="E11" s="24">
        <v>1</v>
      </c>
      <c r="F11" s="24">
        <v>3.67</v>
      </c>
      <c r="G11" s="24">
        <v>1</v>
      </c>
      <c r="H11" s="24">
        <v>15</v>
      </c>
      <c r="I11" s="24">
        <v>7.5</v>
      </c>
      <c r="J11" s="24">
        <v>1</v>
      </c>
      <c r="K11" s="24">
        <v>0</v>
      </c>
      <c r="L11" s="24">
        <v>10</v>
      </c>
      <c r="M11" s="24">
        <v>10</v>
      </c>
      <c r="N11" s="24">
        <v>1</v>
      </c>
      <c r="O11" s="24">
        <v>4</v>
      </c>
      <c r="P11" s="24">
        <v>12</v>
      </c>
      <c r="Q11" s="24">
        <v>1</v>
      </c>
      <c r="R11" s="158">
        <f t="shared" si="1"/>
        <v>61.5</v>
      </c>
      <c r="S11" s="160">
        <f t="shared" si="2"/>
        <v>46.17</v>
      </c>
    </row>
    <row r="12" spans="2:19" ht="16.8" x14ac:dyDescent="0.3">
      <c r="B12" s="23" t="s">
        <v>10</v>
      </c>
      <c r="C12" s="22" t="e">
        <f>D12/#REF!</f>
        <v>#REF!</v>
      </c>
      <c r="D12" s="19">
        <f t="shared" si="3"/>
        <v>55.67</v>
      </c>
      <c r="E12" s="24">
        <v>1</v>
      </c>
      <c r="F12" s="24">
        <v>3.67</v>
      </c>
      <c r="G12" s="24">
        <v>1</v>
      </c>
      <c r="H12" s="24">
        <v>9</v>
      </c>
      <c r="I12" s="24">
        <v>10</v>
      </c>
      <c r="J12" s="24">
        <v>0</v>
      </c>
      <c r="K12" s="24">
        <v>0</v>
      </c>
      <c r="L12" s="24">
        <v>6</v>
      </c>
      <c r="M12" s="24">
        <v>15</v>
      </c>
      <c r="N12" s="24">
        <v>4</v>
      </c>
      <c r="O12" s="24">
        <v>1</v>
      </c>
      <c r="P12" s="24">
        <v>2</v>
      </c>
      <c r="Q12" s="24">
        <v>3</v>
      </c>
      <c r="R12" s="158">
        <f t="shared" si="1"/>
        <v>50</v>
      </c>
      <c r="S12" s="160">
        <f t="shared" si="2"/>
        <v>43.67</v>
      </c>
    </row>
    <row r="13" spans="2:19" ht="16.8" x14ac:dyDescent="0.3">
      <c r="B13" s="23" t="s">
        <v>16</v>
      </c>
      <c r="C13" s="22" t="e">
        <f>D13/D5</f>
        <v>#VALUE!</v>
      </c>
      <c r="D13" s="19">
        <f t="shared" si="3"/>
        <v>52</v>
      </c>
      <c r="E13" s="24">
        <v>1</v>
      </c>
      <c r="F13" s="24">
        <v>0</v>
      </c>
      <c r="G13" s="24">
        <v>1</v>
      </c>
      <c r="H13" s="24">
        <v>9</v>
      </c>
      <c r="I13" s="24">
        <v>7.5</v>
      </c>
      <c r="J13" s="24">
        <v>0.5</v>
      </c>
      <c r="K13" s="24">
        <v>0</v>
      </c>
      <c r="L13" s="24">
        <v>10</v>
      </c>
      <c r="M13" s="24">
        <v>15</v>
      </c>
      <c r="N13" s="24">
        <v>2</v>
      </c>
      <c r="O13" s="24">
        <v>4</v>
      </c>
      <c r="P13" s="24">
        <v>2</v>
      </c>
      <c r="Q13" s="24">
        <v>0</v>
      </c>
      <c r="R13" s="158">
        <f t="shared" si="1"/>
        <v>50</v>
      </c>
      <c r="S13" s="160">
        <f t="shared" si="2"/>
        <v>41.5</v>
      </c>
    </row>
    <row r="14" spans="2:19" ht="16.8" x14ac:dyDescent="0.3">
      <c r="B14" s="23" t="s">
        <v>18</v>
      </c>
      <c r="C14" s="22" t="e">
        <f>D14/#REF!</f>
        <v>#REF!</v>
      </c>
      <c r="D14" s="19">
        <f t="shared" si="3"/>
        <v>58.48</v>
      </c>
      <c r="E14" s="24">
        <v>1</v>
      </c>
      <c r="F14" s="24">
        <v>6.33</v>
      </c>
      <c r="G14" s="24">
        <v>1</v>
      </c>
      <c r="H14" s="24">
        <v>9</v>
      </c>
      <c r="I14" s="24">
        <v>0</v>
      </c>
      <c r="J14" s="24">
        <v>1</v>
      </c>
      <c r="K14" s="24">
        <v>1.1499999999999999</v>
      </c>
      <c r="L14" s="24">
        <v>10</v>
      </c>
      <c r="M14" s="24">
        <v>15</v>
      </c>
      <c r="N14" s="24">
        <v>0</v>
      </c>
      <c r="O14" s="24">
        <v>5</v>
      </c>
      <c r="P14" s="24">
        <v>0</v>
      </c>
      <c r="Q14" s="24">
        <v>9</v>
      </c>
      <c r="R14" s="158">
        <f t="shared" si="1"/>
        <v>50.15</v>
      </c>
      <c r="S14" s="160">
        <f t="shared" si="2"/>
        <v>41.48</v>
      </c>
    </row>
    <row r="15" spans="2:19" ht="16.8" x14ac:dyDescent="0.3">
      <c r="B15" s="23" t="s">
        <v>15</v>
      </c>
      <c r="C15" s="22" t="e">
        <f>D15/#REF!</f>
        <v>#REF!</v>
      </c>
      <c r="D15" s="19">
        <f t="shared" si="3"/>
        <v>58.83</v>
      </c>
      <c r="E15" s="24">
        <v>0.5</v>
      </c>
      <c r="F15" s="24">
        <v>6.33</v>
      </c>
      <c r="G15" s="24">
        <v>1</v>
      </c>
      <c r="H15" s="24">
        <v>15</v>
      </c>
      <c r="I15" s="24">
        <v>2.5</v>
      </c>
      <c r="J15" s="24">
        <v>1</v>
      </c>
      <c r="K15" s="24">
        <v>0</v>
      </c>
      <c r="L15" s="24">
        <v>5</v>
      </c>
      <c r="M15" s="24">
        <v>10</v>
      </c>
      <c r="N15" s="24">
        <v>5</v>
      </c>
      <c r="O15" s="24">
        <v>2.5</v>
      </c>
      <c r="P15" s="24">
        <v>2</v>
      </c>
      <c r="Q15" s="24">
        <v>8</v>
      </c>
      <c r="R15" s="158">
        <f t="shared" si="1"/>
        <v>51</v>
      </c>
      <c r="S15" s="160">
        <f t="shared" si="2"/>
        <v>38.83</v>
      </c>
    </row>
    <row r="16" spans="2:19" ht="16.8" x14ac:dyDescent="0.3">
      <c r="B16" s="23" t="s">
        <v>8</v>
      </c>
      <c r="C16" s="22">
        <f>D16/D10</f>
        <v>0.80391291556340105</v>
      </c>
      <c r="D16" s="19">
        <f t="shared" si="3"/>
        <v>54.65</v>
      </c>
      <c r="E16" s="24">
        <v>0.5</v>
      </c>
      <c r="F16" s="24">
        <v>7</v>
      </c>
      <c r="G16" s="24">
        <v>1</v>
      </c>
      <c r="H16" s="24">
        <v>9</v>
      </c>
      <c r="I16" s="24">
        <v>2.5</v>
      </c>
      <c r="J16" s="24">
        <v>0.5</v>
      </c>
      <c r="K16" s="24">
        <v>1.65</v>
      </c>
      <c r="L16" s="24">
        <v>10</v>
      </c>
      <c r="M16" s="24">
        <v>5</v>
      </c>
      <c r="N16" s="24">
        <v>2</v>
      </c>
      <c r="O16" s="24">
        <v>1.5</v>
      </c>
      <c r="P16" s="24">
        <v>6</v>
      </c>
      <c r="Q16" s="24">
        <v>8</v>
      </c>
      <c r="R16" s="158">
        <f t="shared" si="1"/>
        <v>46.15</v>
      </c>
      <c r="S16" s="160">
        <f t="shared" si="2"/>
        <v>35.15</v>
      </c>
    </row>
    <row r="17" spans="2:19" ht="16.8" x14ac:dyDescent="0.3">
      <c r="B17" s="23" t="s">
        <v>24</v>
      </c>
      <c r="C17" s="22" t="e">
        <f>D17/#REF!</f>
        <v>#REF!</v>
      </c>
      <c r="D17" s="19">
        <f t="shared" si="3"/>
        <v>47.43</v>
      </c>
      <c r="E17" s="24">
        <v>0.5</v>
      </c>
      <c r="F17" s="24">
        <v>5</v>
      </c>
      <c r="G17" s="24">
        <v>1</v>
      </c>
      <c r="H17" s="24">
        <v>3</v>
      </c>
      <c r="I17" s="24">
        <v>7.5</v>
      </c>
      <c r="J17" s="24">
        <v>1</v>
      </c>
      <c r="K17" s="24">
        <v>2.93</v>
      </c>
      <c r="L17" s="24">
        <v>10</v>
      </c>
      <c r="M17" s="24">
        <v>5</v>
      </c>
      <c r="N17" s="24">
        <v>0</v>
      </c>
      <c r="O17" s="24">
        <v>2.5</v>
      </c>
      <c r="P17" s="24">
        <v>0</v>
      </c>
      <c r="Q17" s="24">
        <v>9</v>
      </c>
      <c r="R17" s="158">
        <f t="shared" si="1"/>
        <v>40.93</v>
      </c>
      <c r="S17" s="160">
        <f t="shared" si="2"/>
        <v>33.43</v>
      </c>
    </row>
    <row r="18" spans="2:19" ht="16.8" x14ac:dyDescent="0.3">
      <c r="B18" s="23" t="s">
        <v>6</v>
      </c>
      <c r="C18" s="22" t="e">
        <f>D18/#REF!</f>
        <v>#REF!</v>
      </c>
      <c r="D18" s="19">
        <f t="shared" si="3"/>
        <v>60.33</v>
      </c>
      <c r="E18" s="24">
        <v>1</v>
      </c>
      <c r="F18" s="24">
        <v>6.33</v>
      </c>
      <c r="G18" s="24">
        <v>1</v>
      </c>
      <c r="H18" s="24">
        <v>12</v>
      </c>
      <c r="I18" s="24">
        <v>0</v>
      </c>
      <c r="J18" s="24">
        <v>0</v>
      </c>
      <c r="K18" s="24">
        <v>0</v>
      </c>
      <c r="L18" s="24">
        <v>5</v>
      </c>
      <c r="M18" s="24">
        <v>10</v>
      </c>
      <c r="N18" s="24">
        <v>5</v>
      </c>
      <c r="O18" s="24">
        <v>5</v>
      </c>
      <c r="P18" s="24">
        <v>6</v>
      </c>
      <c r="Q18" s="24">
        <v>9</v>
      </c>
      <c r="R18" s="158">
        <f t="shared" si="1"/>
        <v>52</v>
      </c>
      <c r="S18" s="160">
        <f t="shared" si="2"/>
        <v>33.33</v>
      </c>
    </row>
    <row r="19" spans="2:19" ht="16.8" x14ac:dyDescent="0.3">
      <c r="B19" s="23" t="s">
        <v>0</v>
      </c>
      <c r="C19" s="22">
        <f>D19/D18</f>
        <v>0.73760981269683412</v>
      </c>
      <c r="D19" s="19">
        <f t="shared" si="3"/>
        <v>44.5</v>
      </c>
      <c r="E19" s="24">
        <v>1</v>
      </c>
      <c r="F19" s="24">
        <v>0</v>
      </c>
      <c r="G19" s="24">
        <v>0.5</v>
      </c>
      <c r="H19" s="24">
        <v>0</v>
      </c>
      <c r="I19" s="24">
        <v>7.5</v>
      </c>
      <c r="J19" s="24">
        <v>0.5</v>
      </c>
      <c r="K19" s="24">
        <v>0</v>
      </c>
      <c r="L19" s="24">
        <v>10</v>
      </c>
      <c r="M19" s="24">
        <v>15</v>
      </c>
      <c r="N19" s="24">
        <v>3</v>
      </c>
      <c r="O19" s="24">
        <v>5</v>
      </c>
      <c r="P19" s="24">
        <v>2</v>
      </c>
      <c r="Q19" s="24">
        <v>0</v>
      </c>
      <c r="R19" s="158">
        <f t="shared" si="1"/>
        <v>43</v>
      </c>
      <c r="S19" s="160">
        <f t="shared" si="2"/>
        <v>32.5</v>
      </c>
    </row>
    <row r="20" spans="2:19" ht="16.8" x14ac:dyDescent="0.3">
      <c r="B20" s="23" t="s">
        <v>7</v>
      </c>
      <c r="C20" s="22" t="e">
        <f>D20/D4</f>
        <v>#VALUE!</v>
      </c>
      <c r="D20" s="19">
        <f t="shared" si="3"/>
        <v>48.480000000000004</v>
      </c>
      <c r="E20" s="24">
        <v>0.5</v>
      </c>
      <c r="F20" s="24">
        <v>4.33</v>
      </c>
      <c r="G20" s="24">
        <v>1</v>
      </c>
      <c r="H20" s="24">
        <v>3</v>
      </c>
      <c r="I20" s="24">
        <v>2.5</v>
      </c>
      <c r="J20" s="24">
        <v>1</v>
      </c>
      <c r="K20" s="24">
        <v>1.1499999999999999</v>
      </c>
      <c r="L20" s="24">
        <v>5</v>
      </c>
      <c r="M20" s="24">
        <v>15</v>
      </c>
      <c r="N20" s="24">
        <v>4</v>
      </c>
      <c r="O20" s="24">
        <v>0</v>
      </c>
      <c r="P20" s="24">
        <v>2</v>
      </c>
      <c r="Q20" s="24">
        <v>9</v>
      </c>
      <c r="R20" s="158">
        <f t="shared" si="1"/>
        <v>42.650000000000006</v>
      </c>
      <c r="S20" s="160">
        <f t="shared" si="2"/>
        <v>30.980000000000004</v>
      </c>
    </row>
    <row r="21" spans="2:19" ht="16.8" x14ac:dyDescent="0.3">
      <c r="B21" s="23" t="s">
        <v>26</v>
      </c>
      <c r="C21" s="22">
        <f>D21/D16</f>
        <v>0.76980786825251601</v>
      </c>
      <c r="D21" s="19">
        <f t="shared" si="3"/>
        <v>42.07</v>
      </c>
      <c r="E21" s="24">
        <v>1</v>
      </c>
      <c r="F21" s="24">
        <v>3.67</v>
      </c>
      <c r="G21" s="24">
        <v>1</v>
      </c>
      <c r="H21" s="24">
        <v>9</v>
      </c>
      <c r="I21" s="24">
        <v>5</v>
      </c>
      <c r="J21" s="24">
        <v>0</v>
      </c>
      <c r="K21" s="24">
        <v>1.4</v>
      </c>
      <c r="L21" s="24">
        <v>5</v>
      </c>
      <c r="M21" s="24">
        <v>5</v>
      </c>
      <c r="N21" s="24">
        <v>5</v>
      </c>
      <c r="O21" s="24">
        <v>5</v>
      </c>
      <c r="P21" s="24">
        <v>0</v>
      </c>
      <c r="Q21" s="24">
        <v>1</v>
      </c>
      <c r="R21" s="158">
        <f t="shared" si="1"/>
        <v>36.4</v>
      </c>
      <c r="S21" s="160">
        <f t="shared" si="2"/>
        <v>29.07</v>
      </c>
    </row>
    <row r="22" spans="2:19" ht="16.8" x14ac:dyDescent="0.3">
      <c r="B22" s="23" t="s">
        <v>5</v>
      </c>
      <c r="C22" s="22">
        <f>D22/D19</f>
        <v>0.89101123595505616</v>
      </c>
      <c r="D22" s="19">
        <f t="shared" si="3"/>
        <v>39.65</v>
      </c>
      <c r="E22" s="24">
        <v>1</v>
      </c>
      <c r="F22" s="24">
        <v>0</v>
      </c>
      <c r="G22" s="24">
        <v>0</v>
      </c>
      <c r="H22" s="24">
        <v>6</v>
      </c>
      <c r="I22" s="24">
        <v>0</v>
      </c>
      <c r="J22" s="24">
        <v>0.5</v>
      </c>
      <c r="K22" s="24">
        <v>1.1499999999999999</v>
      </c>
      <c r="L22" s="24">
        <v>5</v>
      </c>
      <c r="M22" s="24">
        <v>15</v>
      </c>
      <c r="N22" s="24">
        <v>2</v>
      </c>
      <c r="O22" s="24">
        <v>5</v>
      </c>
      <c r="P22" s="24">
        <v>2</v>
      </c>
      <c r="Q22" s="24">
        <v>2</v>
      </c>
      <c r="R22" s="158">
        <f t="shared" si="1"/>
        <v>38.65</v>
      </c>
      <c r="S22" s="160">
        <f t="shared" si="2"/>
        <v>27.15</v>
      </c>
    </row>
    <row r="23" spans="2:19" ht="16.8" x14ac:dyDescent="0.3">
      <c r="B23" s="23" t="s">
        <v>13</v>
      </c>
      <c r="C23" s="22">
        <f>D23/D19</f>
        <v>1.0932584269662922</v>
      </c>
      <c r="D23" s="19">
        <f t="shared" si="3"/>
        <v>48.65</v>
      </c>
      <c r="E23" s="24">
        <v>0</v>
      </c>
      <c r="F23" s="24">
        <v>0</v>
      </c>
      <c r="G23" s="24">
        <v>1</v>
      </c>
      <c r="H23" s="24">
        <v>0</v>
      </c>
      <c r="I23" s="24">
        <v>10</v>
      </c>
      <c r="J23" s="24">
        <v>0.5</v>
      </c>
      <c r="K23" s="24">
        <v>1.1499999999999999</v>
      </c>
      <c r="L23" s="24">
        <v>0</v>
      </c>
      <c r="M23" s="24">
        <v>15</v>
      </c>
      <c r="N23" s="24">
        <v>1</v>
      </c>
      <c r="O23" s="24">
        <v>5</v>
      </c>
      <c r="P23" s="24">
        <v>6</v>
      </c>
      <c r="Q23" s="24">
        <v>9</v>
      </c>
      <c r="R23" s="158">
        <f t="shared" si="1"/>
        <v>47.65</v>
      </c>
      <c r="S23" s="160">
        <f t="shared" si="2"/>
        <v>26.15</v>
      </c>
    </row>
    <row r="24" spans="2:19" ht="16.8" x14ac:dyDescent="0.3">
      <c r="B24" s="23" t="s">
        <v>19</v>
      </c>
      <c r="C24" s="22">
        <f>D24/D17</f>
        <v>0.88361796331435793</v>
      </c>
      <c r="D24" s="19">
        <f t="shared" si="3"/>
        <v>41.91</v>
      </c>
      <c r="E24" s="24">
        <v>0.5</v>
      </c>
      <c r="F24" s="24">
        <v>5</v>
      </c>
      <c r="G24" s="24">
        <v>0</v>
      </c>
      <c r="H24" s="24">
        <v>6</v>
      </c>
      <c r="I24" s="24">
        <v>2.5</v>
      </c>
      <c r="J24" s="24">
        <v>1</v>
      </c>
      <c r="K24" s="24">
        <v>1.91</v>
      </c>
      <c r="L24" s="24">
        <v>5</v>
      </c>
      <c r="M24" s="24">
        <v>5</v>
      </c>
      <c r="N24" s="24">
        <v>0</v>
      </c>
      <c r="O24" s="24">
        <v>1</v>
      </c>
      <c r="P24" s="24">
        <v>6</v>
      </c>
      <c r="Q24" s="24">
        <v>8</v>
      </c>
      <c r="R24" s="158">
        <f t="shared" si="1"/>
        <v>36.409999999999997</v>
      </c>
      <c r="S24" s="160">
        <f t="shared" si="2"/>
        <v>25.41</v>
      </c>
    </row>
    <row r="25" spans="2:19" ht="16.8" x14ac:dyDescent="0.3">
      <c r="B25" s="23" t="s">
        <v>95</v>
      </c>
      <c r="C25" s="22">
        <f>D25/D7</f>
        <v>0.51913938753959876</v>
      </c>
      <c r="D25" s="19">
        <f t="shared" si="3"/>
        <v>39.33</v>
      </c>
      <c r="E25" s="24">
        <v>1</v>
      </c>
      <c r="F25" s="24">
        <v>4.33</v>
      </c>
      <c r="G25" s="24">
        <v>1</v>
      </c>
      <c r="H25" s="24">
        <v>0</v>
      </c>
      <c r="I25" s="24">
        <v>10</v>
      </c>
      <c r="J25" s="24">
        <v>1</v>
      </c>
      <c r="K25" s="24">
        <v>0</v>
      </c>
      <c r="L25" s="24">
        <v>6</v>
      </c>
      <c r="M25" s="24">
        <v>5</v>
      </c>
      <c r="N25" s="24">
        <v>2</v>
      </c>
      <c r="O25" s="24">
        <v>5</v>
      </c>
      <c r="P25" s="24">
        <v>2</v>
      </c>
      <c r="Q25" s="24">
        <v>2</v>
      </c>
      <c r="R25" s="158">
        <f t="shared" si="1"/>
        <v>33</v>
      </c>
      <c r="S25" s="160">
        <f t="shared" si="2"/>
        <v>25.33</v>
      </c>
    </row>
    <row r="26" spans="2:19" ht="16.8" x14ac:dyDescent="0.3">
      <c r="B26" s="23" t="s">
        <v>25</v>
      </c>
      <c r="C26" s="22">
        <f>D26/D24</f>
        <v>0.69601527081842052</v>
      </c>
      <c r="D26" s="19">
        <f t="shared" si="3"/>
        <v>29.17</v>
      </c>
      <c r="E26" s="24">
        <v>0.5</v>
      </c>
      <c r="F26" s="24">
        <v>1.67</v>
      </c>
      <c r="G26" s="24">
        <v>0.5</v>
      </c>
      <c r="H26" s="24">
        <v>8</v>
      </c>
      <c r="I26" s="24">
        <v>0</v>
      </c>
      <c r="J26" s="24">
        <v>0</v>
      </c>
      <c r="K26" s="24">
        <v>0</v>
      </c>
      <c r="L26" s="24">
        <v>10</v>
      </c>
      <c r="M26" s="24">
        <v>5</v>
      </c>
      <c r="N26" s="24">
        <v>2</v>
      </c>
      <c r="O26" s="24">
        <v>1.5</v>
      </c>
      <c r="P26" s="24">
        <v>0</v>
      </c>
      <c r="Q26" s="24">
        <v>0</v>
      </c>
      <c r="R26" s="158">
        <f t="shared" si="1"/>
        <v>26.5</v>
      </c>
      <c r="S26" s="160">
        <f t="shared" si="2"/>
        <v>24.67</v>
      </c>
    </row>
    <row r="27" spans="2:19" ht="16.8" x14ac:dyDescent="0.3">
      <c r="B27" s="23" t="s">
        <v>22</v>
      </c>
      <c r="C27" s="22">
        <f>D27/D18</f>
        <v>0.76114702469749718</v>
      </c>
      <c r="D27" s="19">
        <f t="shared" si="3"/>
        <v>45.92</v>
      </c>
      <c r="E27" s="24">
        <v>0.5</v>
      </c>
      <c r="F27" s="24">
        <v>0</v>
      </c>
      <c r="G27" s="24">
        <v>1</v>
      </c>
      <c r="H27" s="24">
        <v>9</v>
      </c>
      <c r="I27" s="24">
        <v>2.5</v>
      </c>
      <c r="J27" s="24">
        <v>0</v>
      </c>
      <c r="K27" s="24">
        <v>2.42</v>
      </c>
      <c r="L27" s="24">
        <v>5</v>
      </c>
      <c r="M27" s="24">
        <v>5</v>
      </c>
      <c r="N27" s="24">
        <v>3</v>
      </c>
      <c r="O27" s="24">
        <v>3.5</v>
      </c>
      <c r="P27" s="24">
        <v>6</v>
      </c>
      <c r="Q27" s="24">
        <v>8</v>
      </c>
      <c r="R27" s="158">
        <f t="shared" si="1"/>
        <v>44.42</v>
      </c>
      <c r="S27" s="160">
        <f t="shared" si="2"/>
        <v>23.92</v>
      </c>
    </row>
    <row r="28" spans="2:19" ht="16.8" x14ac:dyDescent="0.3">
      <c r="B28" s="23" t="s">
        <v>91</v>
      </c>
      <c r="C28" s="22">
        <f>D28/D16</f>
        <v>0.74693504117108878</v>
      </c>
      <c r="D28" s="19">
        <f t="shared" si="3"/>
        <v>40.82</v>
      </c>
      <c r="E28" s="24">
        <v>0</v>
      </c>
      <c r="F28" s="24">
        <v>5.67</v>
      </c>
      <c r="G28" s="24">
        <v>1</v>
      </c>
      <c r="H28" s="24">
        <v>6</v>
      </c>
      <c r="I28" s="24">
        <v>2.5</v>
      </c>
      <c r="J28" s="24">
        <v>0</v>
      </c>
      <c r="K28" s="24">
        <v>1.65</v>
      </c>
      <c r="L28" s="24">
        <v>3</v>
      </c>
      <c r="M28" s="24">
        <v>5</v>
      </c>
      <c r="N28" s="24">
        <v>3</v>
      </c>
      <c r="O28" s="24">
        <v>5</v>
      </c>
      <c r="P28" s="24">
        <v>0</v>
      </c>
      <c r="Q28" s="24">
        <v>8</v>
      </c>
      <c r="R28" s="158">
        <f t="shared" si="1"/>
        <v>34.15</v>
      </c>
      <c r="S28" s="160">
        <f t="shared" si="2"/>
        <v>23.82</v>
      </c>
    </row>
    <row r="29" spans="2:19" ht="16.8" x14ac:dyDescent="0.3">
      <c r="B29" s="23" t="s">
        <v>12</v>
      </c>
      <c r="C29" s="22" t="e">
        <f>D29/D4</f>
        <v>#VALUE!</v>
      </c>
      <c r="D29" s="19">
        <f t="shared" si="3"/>
        <v>25</v>
      </c>
      <c r="E29" s="24"/>
      <c r="F29" s="24">
        <v>0</v>
      </c>
      <c r="G29" s="24">
        <v>1</v>
      </c>
      <c r="H29" s="24">
        <v>9</v>
      </c>
      <c r="I29" s="24">
        <v>2.5</v>
      </c>
      <c r="J29" s="24"/>
      <c r="K29" s="24">
        <v>0</v>
      </c>
      <c r="L29" s="24"/>
      <c r="M29" s="24">
        <v>10</v>
      </c>
      <c r="N29" s="24"/>
      <c r="O29" s="24">
        <v>2.5</v>
      </c>
      <c r="P29" s="24"/>
      <c r="Q29" s="24"/>
      <c r="R29" s="158">
        <f t="shared" si="1"/>
        <v>24</v>
      </c>
      <c r="S29" s="160">
        <f t="shared" si="2"/>
        <v>21.5</v>
      </c>
    </row>
    <row r="30" spans="2:19" ht="16.8" x14ac:dyDescent="0.3">
      <c r="B30" s="23" t="s">
        <v>11</v>
      </c>
      <c r="C30" s="22">
        <f>D30/D11</f>
        <v>0.19428316212594909</v>
      </c>
      <c r="D30" s="19">
        <f t="shared" si="3"/>
        <v>13.05</v>
      </c>
      <c r="E30" s="24">
        <v>1</v>
      </c>
      <c r="F30" s="24">
        <v>1.67</v>
      </c>
      <c r="G30" s="24"/>
      <c r="H30" s="24"/>
      <c r="I30" s="24">
        <v>10</v>
      </c>
      <c r="J30" s="24"/>
      <c r="K30" s="24">
        <v>0.38</v>
      </c>
      <c r="L30" s="24"/>
      <c r="M30" s="24"/>
      <c r="N30" s="24"/>
      <c r="O30" s="24"/>
      <c r="P30" s="24"/>
      <c r="Q30" s="24"/>
      <c r="R30" s="158">
        <f t="shared" si="1"/>
        <v>10.38</v>
      </c>
      <c r="S30" s="160">
        <f t="shared" si="2"/>
        <v>12.05</v>
      </c>
    </row>
    <row r="31" spans="2:19" ht="16.8" x14ac:dyDescent="0.3">
      <c r="B31" s="23" t="s">
        <v>3</v>
      </c>
      <c r="C31" s="22">
        <f>D31/D20</f>
        <v>0.39005775577557755</v>
      </c>
      <c r="D31" s="19">
        <f t="shared" si="3"/>
        <v>18.91</v>
      </c>
      <c r="E31" s="24">
        <v>0</v>
      </c>
      <c r="F31" s="24">
        <v>3</v>
      </c>
      <c r="G31" s="24">
        <v>1</v>
      </c>
      <c r="H31" s="24"/>
      <c r="I31" s="24"/>
      <c r="J31" s="24">
        <v>1</v>
      </c>
      <c r="K31" s="24">
        <v>1.91</v>
      </c>
      <c r="L31" s="24">
        <v>5</v>
      </c>
      <c r="M31" s="24">
        <v>0</v>
      </c>
      <c r="N31" s="24">
        <v>5</v>
      </c>
      <c r="O31" s="24">
        <v>0</v>
      </c>
      <c r="P31" s="24">
        <v>2</v>
      </c>
      <c r="Q31" s="24"/>
      <c r="R31" s="158">
        <f t="shared" si="1"/>
        <v>14.91</v>
      </c>
      <c r="S31" s="160">
        <f t="shared" si="2"/>
        <v>9.91</v>
      </c>
    </row>
    <row r="32" spans="2:19" ht="16.8" x14ac:dyDescent="0.3">
      <c r="B32" s="23" t="s">
        <v>21</v>
      </c>
      <c r="C32" s="22">
        <f>D32/D9</f>
        <v>0.16215814506539833</v>
      </c>
      <c r="D32" s="19">
        <f t="shared" si="3"/>
        <v>10.91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1.91</v>
      </c>
      <c r="L32" s="24">
        <v>3</v>
      </c>
      <c r="M32" s="24">
        <v>0</v>
      </c>
      <c r="N32" s="24">
        <v>0</v>
      </c>
      <c r="O32" s="24">
        <v>5</v>
      </c>
      <c r="P32" s="24">
        <v>0</v>
      </c>
      <c r="Q32" s="24">
        <v>0</v>
      </c>
      <c r="R32" s="158">
        <f t="shared" si="1"/>
        <v>9.91</v>
      </c>
      <c r="S32" s="160">
        <f t="shared" si="2"/>
        <v>4.91</v>
      </c>
    </row>
    <row r="33" spans="2:19" ht="16.8" x14ac:dyDescent="0.3">
      <c r="B33" s="23" t="s">
        <v>14</v>
      </c>
      <c r="C33" s="22">
        <f>D33/D20</f>
        <v>0.16501650165016502</v>
      </c>
      <c r="D33" s="19">
        <f t="shared" si="3"/>
        <v>8</v>
      </c>
      <c r="E33" s="24">
        <v>1</v>
      </c>
      <c r="F33" s="24">
        <v>3</v>
      </c>
      <c r="G33" s="24">
        <v>1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2</v>
      </c>
      <c r="Q33" s="24">
        <v>0</v>
      </c>
      <c r="R33" s="158">
        <f t="shared" si="1"/>
        <v>3</v>
      </c>
      <c r="S33" s="160">
        <f t="shared" si="2"/>
        <v>3</v>
      </c>
    </row>
  </sheetData>
  <sortState xmlns:xlrd2="http://schemas.microsoft.com/office/spreadsheetml/2017/richdata2" ref="B7:S33">
    <sortCondition descending="1" ref="S7:S33"/>
  </sortState>
  <mergeCells count="1">
    <mergeCell ref="B2:D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6CA5-5AB7-4B92-8001-F25CEA43F196}">
  <dimension ref="A1:C17"/>
  <sheetViews>
    <sheetView workbookViewId="0">
      <selection activeCell="B11" sqref="B11:B12"/>
    </sheetView>
  </sheetViews>
  <sheetFormatPr defaultRowHeight="14.4" x14ac:dyDescent="0.3"/>
  <cols>
    <col min="2" max="2" width="49.88671875" customWidth="1"/>
    <col min="3" max="3" width="81.77734375" customWidth="1"/>
  </cols>
  <sheetData>
    <row r="1" spans="1:3" ht="17.399999999999999" x14ac:dyDescent="0.35">
      <c r="B1" s="179" t="s">
        <v>249</v>
      </c>
    </row>
    <row r="2" spans="1:3" ht="30" x14ac:dyDescent="0.3">
      <c r="A2" s="189">
        <v>1</v>
      </c>
      <c r="B2" s="190" t="s">
        <v>250</v>
      </c>
      <c r="C2" s="191" t="s">
        <v>251</v>
      </c>
    </row>
    <row r="3" spans="1:3" ht="15" x14ac:dyDescent="0.3">
      <c r="A3" s="189">
        <v>2</v>
      </c>
      <c r="B3" s="190" t="s">
        <v>252</v>
      </c>
      <c r="C3" s="191" t="s">
        <v>253</v>
      </c>
    </row>
    <row r="4" spans="1:3" ht="15" x14ac:dyDescent="0.3">
      <c r="A4" s="189">
        <v>3</v>
      </c>
      <c r="B4" s="190" t="s">
        <v>254</v>
      </c>
      <c r="C4" s="191" t="s">
        <v>255</v>
      </c>
    </row>
    <row r="5" spans="1:3" ht="45" x14ac:dyDescent="0.3">
      <c r="A5" s="189">
        <v>4</v>
      </c>
      <c r="B5" s="190" t="s">
        <v>256</v>
      </c>
      <c r="C5" s="191" t="s">
        <v>259</v>
      </c>
    </row>
    <row r="6" spans="1:3" ht="30" x14ac:dyDescent="0.3">
      <c r="A6" s="189">
        <v>5</v>
      </c>
      <c r="B6" s="190" t="s">
        <v>257</v>
      </c>
      <c r="C6" s="191" t="s">
        <v>258</v>
      </c>
    </row>
    <row r="11" spans="1:3" ht="16.8" x14ac:dyDescent="0.3">
      <c r="B11" s="186"/>
      <c r="C11" s="180"/>
    </row>
    <row r="12" spans="1:3" ht="16.8" x14ac:dyDescent="0.3">
      <c r="B12" s="187"/>
    </row>
    <row r="13" spans="1:3" ht="16.8" x14ac:dyDescent="0.3">
      <c r="B13" s="187"/>
    </row>
    <row r="14" spans="1:3" ht="16.8" x14ac:dyDescent="0.3">
      <c r="B14" s="187"/>
    </row>
    <row r="15" spans="1:3" ht="16.8" x14ac:dyDescent="0.3">
      <c r="B15" s="187"/>
    </row>
    <row r="16" spans="1:3" x14ac:dyDescent="0.3">
      <c r="B16" s="188"/>
    </row>
    <row r="17" spans="2:2" ht="16.8" x14ac:dyDescent="0.3">
      <c r="B17" s="18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2DAC-D9E1-4B32-BF2C-FB9CC8E7B244}">
  <sheetPr>
    <pageSetUpPr fitToPage="1"/>
  </sheetPr>
  <dimension ref="A1:G37"/>
  <sheetViews>
    <sheetView topLeftCell="A10" zoomScaleNormal="100" workbookViewId="0">
      <selection activeCell="C14" sqref="C14"/>
    </sheetView>
  </sheetViews>
  <sheetFormatPr defaultRowHeight="14.4" x14ac:dyDescent="0.3"/>
  <cols>
    <col min="1" max="1" width="5.88671875" customWidth="1"/>
    <col min="2" max="2" width="30" customWidth="1"/>
    <col min="3" max="3" width="32.5546875" customWidth="1"/>
    <col min="4" max="4" width="29.33203125" style="6" customWidth="1"/>
    <col min="5" max="5" width="31.44140625" style="6" customWidth="1"/>
    <col min="6" max="6" width="4.88671875" style="6" customWidth="1"/>
    <col min="7" max="7" width="23.5546875" style="6" customWidth="1"/>
  </cols>
  <sheetData>
    <row r="1" spans="1:7" ht="15" customHeight="1" x14ac:dyDescent="0.3">
      <c r="F1" s="154" t="s">
        <v>153</v>
      </c>
    </row>
    <row r="2" spans="1:7" s="135" customFormat="1" ht="17.399999999999999" x14ac:dyDescent="0.3">
      <c r="B2" s="140"/>
      <c r="C2" s="140"/>
      <c r="D2" s="142" t="s">
        <v>161</v>
      </c>
      <c r="E2" s="141"/>
      <c r="F2" s="141"/>
      <c r="G2" s="137"/>
    </row>
    <row r="3" spans="1:7" s="135" customFormat="1" ht="17.399999999999999" x14ac:dyDescent="0.3">
      <c r="C3" s="140"/>
      <c r="D3" s="142" t="s">
        <v>162</v>
      </c>
      <c r="E3" s="141"/>
      <c r="F3" s="141"/>
      <c r="G3" s="137"/>
    </row>
    <row r="4" spans="1:7" s="135" customFormat="1" ht="17.25" customHeight="1" x14ac:dyDescent="0.3">
      <c r="C4" s="140"/>
      <c r="D4" s="142" t="s">
        <v>42</v>
      </c>
      <c r="E4" s="141"/>
      <c r="F4" s="141"/>
      <c r="G4" s="137"/>
    </row>
    <row r="5" spans="1:7" s="135" customFormat="1" ht="17.25" customHeight="1" x14ac:dyDescent="0.3">
      <c r="A5" s="136"/>
      <c r="B5" s="140"/>
      <c r="D5" s="143" t="s">
        <v>43</v>
      </c>
      <c r="E5" s="141"/>
      <c r="F5" s="141"/>
      <c r="G5" s="137"/>
    </row>
    <row r="6" spans="1:7" s="135" customFormat="1" ht="17.25" customHeight="1" x14ac:dyDescent="0.3">
      <c r="A6" s="136"/>
      <c r="C6" s="136"/>
      <c r="D6" s="137"/>
      <c r="E6" s="137"/>
      <c r="F6" s="137"/>
      <c r="G6" s="137"/>
    </row>
    <row r="7" spans="1:7" s="139" customFormat="1" ht="17.25" customHeight="1" x14ac:dyDescent="0.25">
      <c r="A7" s="138"/>
      <c r="B7" s="155" t="s">
        <v>150</v>
      </c>
      <c r="C7" s="156"/>
      <c r="D7" s="155" t="s">
        <v>149</v>
      </c>
      <c r="E7" s="156"/>
      <c r="F7" s="157" t="s">
        <v>151</v>
      </c>
      <c r="G7" s="157"/>
    </row>
    <row r="8" spans="1:7" ht="17.25" customHeight="1" x14ac:dyDescent="0.3">
      <c r="A8" s="10"/>
      <c r="C8" s="10"/>
    </row>
    <row r="9" spans="1:7" s="126" customFormat="1" ht="40.200000000000003" customHeight="1" x14ac:dyDescent="0.3">
      <c r="A9" s="127" t="s">
        <v>59</v>
      </c>
      <c r="B9" s="127" t="s">
        <v>160</v>
      </c>
      <c r="C9" s="128" t="s">
        <v>163</v>
      </c>
      <c r="D9" s="128" t="s">
        <v>159</v>
      </c>
      <c r="E9" s="128" t="s">
        <v>192</v>
      </c>
      <c r="F9" s="128" t="s">
        <v>164</v>
      </c>
      <c r="G9" s="127" t="s">
        <v>158</v>
      </c>
    </row>
    <row r="10" spans="1:7" s="4" customFormat="1" ht="57.6" customHeight="1" x14ac:dyDescent="0.3">
      <c r="A10" s="129">
        <v>1</v>
      </c>
      <c r="B10" s="131" t="s">
        <v>165</v>
      </c>
      <c r="C10" s="130" t="s">
        <v>204</v>
      </c>
      <c r="D10" s="132" t="s">
        <v>157</v>
      </c>
      <c r="E10" s="132" t="s">
        <v>197</v>
      </c>
      <c r="F10" s="132">
        <v>2</v>
      </c>
      <c r="G10" s="133" t="s">
        <v>198</v>
      </c>
    </row>
    <row r="11" spans="1:7" ht="70.8" customHeight="1" x14ac:dyDescent="0.3">
      <c r="A11" s="129">
        <v>2</v>
      </c>
      <c r="B11" s="134" t="s">
        <v>221</v>
      </c>
      <c r="C11" s="130" t="s">
        <v>214</v>
      </c>
      <c r="D11" s="130" t="s">
        <v>190</v>
      </c>
      <c r="E11" s="130" t="s">
        <v>223</v>
      </c>
      <c r="F11" s="129">
        <v>2</v>
      </c>
      <c r="G11" s="129" t="s">
        <v>191</v>
      </c>
    </row>
    <row r="12" spans="1:7" ht="41.4" x14ac:dyDescent="0.3">
      <c r="A12" s="129">
        <v>3</v>
      </c>
      <c r="B12" s="134" t="s">
        <v>169</v>
      </c>
      <c r="C12" s="130" t="s">
        <v>248</v>
      </c>
      <c r="D12" s="132" t="s">
        <v>157</v>
      </c>
      <c r="E12" s="132" t="s">
        <v>197</v>
      </c>
      <c r="F12" s="129">
        <v>1</v>
      </c>
      <c r="G12" s="129" t="s">
        <v>198</v>
      </c>
    </row>
    <row r="13" spans="1:7" ht="64.2" customHeight="1" x14ac:dyDescent="0.3">
      <c r="A13" s="129">
        <v>4</v>
      </c>
      <c r="B13" s="134" t="s">
        <v>168</v>
      </c>
      <c r="C13" s="130" t="s">
        <v>208</v>
      </c>
      <c r="D13" s="130" t="s">
        <v>190</v>
      </c>
      <c r="E13" s="130" t="s">
        <v>223</v>
      </c>
      <c r="F13" s="129">
        <v>2</v>
      </c>
      <c r="G13" s="129" t="s">
        <v>191</v>
      </c>
    </row>
    <row r="14" spans="1:7" ht="55.2" x14ac:dyDescent="0.3">
      <c r="A14" s="129">
        <v>5</v>
      </c>
      <c r="B14" s="134" t="s">
        <v>219</v>
      </c>
      <c r="C14" s="130" t="s">
        <v>245</v>
      </c>
      <c r="D14" s="130" t="s">
        <v>193</v>
      </c>
      <c r="E14" s="132" t="s">
        <v>199</v>
      </c>
      <c r="F14" s="129">
        <v>1</v>
      </c>
      <c r="G14" s="129" t="s">
        <v>189</v>
      </c>
    </row>
    <row r="15" spans="1:7" ht="55.2" x14ac:dyDescent="0.3">
      <c r="A15" s="129">
        <v>6</v>
      </c>
      <c r="B15" s="134" t="s">
        <v>167</v>
      </c>
      <c r="C15" s="130" t="s">
        <v>246</v>
      </c>
      <c r="D15" s="130" t="s">
        <v>196</v>
      </c>
      <c r="E15" s="130" t="s">
        <v>194</v>
      </c>
      <c r="F15" s="129">
        <v>3</v>
      </c>
      <c r="G15" s="130" t="s">
        <v>195</v>
      </c>
    </row>
    <row r="16" spans="1:7" ht="27.6" x14ac:dyDescent="0.3">
      <c r="A16" s="129">
        <v>7</v>
      </c>
      <c r="B16" s="134" t="s">
        <v>166</v>
      </c>
      <c r="C16" s="130" t="s">
        <v>207</v>
      </c>
      <c r="D16" s="130" t="s">
        <v>196</v>
      </c>
      <c r="E16" s="130" t="s">
        <v>194</v>
      </c>
      <c r="F16" s="129">
        <v>3</v>
      </c>
      <c r="G16" s="130" t="s">
        <v>195</v>
      </c>
    </row>
    <row r="17" spans="1:7" ht="55.2" x14ac:dyDescent="0.3">
      <c r="A17" s="129">
        <v>8</v>
      </c>
      <c r="B17" s="134" t="s">
        <v>229</v>
      </c>
      <c r="C17" s="130" t="s">
        <v>213</v>
      </c>
      <c r="D17" s="132" t="s">
        <v>157</v>
      </c>
      <c r="E17" s="130" t="s">
        <v>199</v>
      </c>
      <c r="F17" s="129">
        <v>1</v>
      </c>
      <c r="G17" s="129" t="s">
        <v>198</v>
      </c>
    </row>
    <row r="18" spans="1:7" ht="41.4" x14ac:dyDescent="0.3">
      <c r="A18" s="129">
        <v>9</v>
      </c>
      <c r="B18" s="134" t="s">
        <v>170</v>
      </c>
      <c r="C18" s="130" t="s">
        <v>211</v>
      </c>
      <c r="D18" s="132" t="s">
        <v>157</v>
      </c>
      <c r="E18" s="132" t="s">
        <v>197</v>
      </c>
      <c r="F18" s="132">
        <v>2</v>
      </c>
      <c r="G18" s="133" t="s">
        <v>198</v>
      </c>
    </row>
    <row r="19" spans="1:7" ht="41.4" x14ac:dyDescent="0.3">
      <c r="A19" s="129">
        <v>10</v>
      </c>
      <c r="B19" s="134" t="s">
        <v>171</v>
      </c>
      <c r="C19" s="130" t="s">
        <v>205</v>
      </c>
      <c r="D19" s="132" t="s">
        <v>157</v>
      </c>
      <c r="E19" s="132" t="s">
        <v>200</v>
      </c>
      <c r="F19" s="129">
        <v>2</v>
      </c>
      <c r="G19" s="129" t="s">
        <v>198</v>
      </c>
    </row>
    <row r="20" spans="1:7" ht="41.4" x14ac:dyDescent="0.3">
      <c r="A20" s="129">
        <v>11</v>
      </c>
      <c r="B20" s="134" t="s">
        <v>172</v>
      </c>
      <c r="C20" s="130" t="s">
        <v>210</v>
      </c>
      <c r="D20" s="132" t="s">
        <v>157</v>
      </c>
      <c r="E20" s="132" t="s">
        <v>201</v>
      </c>
      <c r="F20" s="129">
        <v>1</v>
      </c>
      <c r="G20" s="129" t="s">
        <v>198</v>
      </c>
    </row>
    <row r="21" spans="1:7" ht="41.4" x14ac:dyDescent="0.3">
      <c r="A21" s="129">
        <v>12</v>
      </c>
      <c r="B21" s="134" t="s">
        <v>173</v>
      </c>
      <c r="C21" s="130" t="s">
        <v>205</v>
      </c>
      <c r="D21" s="132" t="s">
        <v>157</v>
      </c>
      <c r="E21" s="132" t="s">
        <v>199</v>
      </c>
      <c r="F21" s="129">
        <v>1</v>
      </c>
      <c r="G21" s="129" t="s">
        <v>198</v>
      </c>
    </row>
    <row r="22" spans="1:7" ht="27.6" x14ac:dyDescent="0.3">
      <c r="A22" s="129">
        <v>13</v>
      </c>
      <c r="B22" s="134" t="s">
        <v>174</v>
      </c>
      <c r="C22" s="130" t="s">
        <v>212</v>
      </c>
      <c r="D22" s="132" t="s">
        <v>157</v>
      </c>
      <c r="E22" s="132" t="s">
        <v>202</v>
      </c>
      <c r="F22" s="129">
        <v>2</v>
      </c>
      <c r="G22" s="129" t="s">
        <v>198</v>
      </c>
    </row>
    <row r="23" spans="1:7" ht="27.6" x14ac:dyDescent="0.3">
      <c r="A23" s="129">
        <v>14</v>
      </c>
      <c r="B23" s="134" t="s">
        <v>220</v>
      </c>
      <c r="C23" s="130" t="s">
        <v>211</v>
      </c>
      <c r="D23" s="132" t="s">
        <v>157</v>
      </c>
      <c r="E23" s="132" t="s">
        <v>199</v>
      </c>
      <c r="F23" s="129">
        <v>1</v>
      </c>
      <c r="G23" s="129" t="s">
        <v>198</v>
      </c>
    </row>
    <row r="24" spans="1:7" ht="27.6" x14ac:dyDescent="0.3">
      <c r="A24" s="129">
        <v>15</v>
      </c>
      <c r="B24" s="134" t="s">
        <v>175</v>
      </c>
      <c r="C24" s="130" t="s">
        <v>209</v>
      </c>
      <c r="D24" s="130" t="s">
        <v>190</v>
      </c>
      <c r="E24" s="130" t="s">
        <v>223</v>
      </c>
      <c r="F24" s="129">
        <v>3</v>
      </c>
      <c r="G24" s="129" t="s">
        <v>191</v>
      </c>
    </row>
    <row r="25" spans="1:7" ht="41.4" x14ac:dyDescent="0.3">
      <c r="A25" s="129">
        <v>16</v>
      </c>
      <c r="B25" s="134" t="s">
        <v>176</v>
      </c>
      <c r="C25" s="130" t="s">
        <v>206</v>
      </c>
      <c r="D25" s="132" t="s">
        <v>157</v>
      </c>
      <c r="E25" s="132" t="s">
        <v>197</v>
      </c>
      <c r="F25" s="129">
        <v>1</v>
      </c>
      <c r="G25" s="129" t="s">
        <v>198</v>
      </c>
    </row>
    <row r="26" spans="1:7" ht="41.4" x14ac:dyDescent="0.3">
      <c r="A26" s="129">
        <v>17</v>
      </c>
      <c r="B26" s="134" t="s">
        <v>181</v>
      </c>
      <c r="C26" s="130" t="s">
        <v>211</v>
      </c>
      <c r="D26" s="132" t="s">
        <v>157</v>
      </c>
      <c r="E26" s="132" t="s">
        <v>197</v>
      </c>
      <c r="F26" s="132">
        <v>2</v>
      </c>
      <c r="G26" s="133" t="s">
        <v>198</v>
      </c>
    </row>
    <row r="27" spans="1:7" ht="27.6" x14ac:dyDescent="0.3">
      <c r="A27" s="129">
        <v>18</v>
      </c>
      <c r="B27" s="134" t="s">
        <v>182</v>
      </c>
      <c r="C27" s="130" t="s">
        <v>209</v>
      </c>
      <c r="D27" s="132" t="s">
        <v>157</v>
      </c>
      <c r="E27" s="132" t="s">
        <v>202</v>
      </c>
      <c r="F27" s="129">
        <v>2</v>
      </c>
      <c r="G27" s="129" t="s">
        <v>198</v>
      </c>
    </row>
    <row r="28" spans="1:7" ht="41.4" x14ac:dyDescent="0.3">
      <c r="A28" s="129">
        <v>19</v>
      </c>
      <c r="B28" s="134" t="s">
        <v>183</v>
      </c>
      <c r="C28" s="130" t="s">
        <v>209</v>
      </c>
      <c r="D28" s="132" t="s">
        <v>157</v>
      </c>
      <c r="E28" s="132" t="s">
        <v>197</v>
      </c>
      <c r="F28" s="129">
        <v>1</v>
      </c>
      <c r="G28" s="129" t="s">
        <v>198</v>
      </c>
    </row>
    <row r="29" spans="1:7" ht="27.6" x14ac:dyDescent="0.3">
      <c r="A29" s="129">
        <v>20</v>
      </c>
      <c r="B29" s="134" t="s">
        <v>184</v>
      </c>
      <c r="C29" s="130" t="s">
        <v>211</v>
      </c>
      <c r="D29" s="132" t="s">
        <v>157</v>
      </c>
      <c r="E29" s="132" t="s">
        <v>203</v>
      </c>
      <c r="F29" s="129">
        <v>1</v>
      </c>
      <c r="G29" s="129" t="s">
        <v>198</v>
      </c>
    </row>
    <row r="30" spans="1:7" ht="27.6" x14ac:dyDescent="0.3">
      <c r="A30" s="129">
        <v>21</v>
      </c>
      <c r="B30" s="134" t="s">
        <v>185</v>
      </c>
      <c r="C30" s="130" t="s">
        <v>209</v>
      </c>
      <c r="D30" s="132" t="s">
        <v>157</v>
      </c>
      <c r="E30" s="132" t="s">
        <v>201</v>
      </c>
      <c r="F30" s="129">
        <v>1</v>
      </c>
      <c r="G30" s="129" t="s">
        <v>198</v>
      </c>
    </row>
    <row r="31" spans="1:7" ht="27.6" x14ac:dyDescent="0.3">
      <c r="A31" s="129">
        <v>22</v>
      </c>
      <c r="B31" s="134" t="s">
        <v>186</v>
      </c>
      <c r="C31" s="130" t="s">
        <v>211</v>
      </c>
      <c r="D31" s="132" t="s">
        <v>157</v>
      </c>
      <c r="E31" s="132" t="s">
        <v>203</v>
      </c>
      <c r="F31" s="129">
        <v>1</v>
      </c>
      <c r="G31" s="129" t="s">
        <v>198</v>
      </c>
    </row>
    <row r="32" spans="1:7" ht="27.6" x14ac:dyDescent="0.3">
      <c r="A32" s="129">
        <v>23</v>
      </c>
      <c r="B32" s="134" t="s">
        <v>177</v>
      </c>
      <c r="C32" s="130" t="s">
        <v>211</v>
      </c>
      <c r="D32" s="130" t="s">
        <v>196</v>
      </c>
      <c r="E32" s="132" t="s">
        <v>194</v>
      </c>
      <c r="F32" s="129">
        <v>3</v>
      </c>
      <c r="G32" s="130" t="s">
        <v>195</v>
      </c>
    </row>
    <row r="33" spans="1:7" ht="41.4" x14ac:dyDescent="0.3">
      <c r="A33" s="129">
        <v>24</v>
      </c>
      <c r="B33" s="134" t="s">
        <v>187</v>
      </c>
      <c r="C33" s="130" t="s">
        <v>211</v>
      </c>
      <c r="D33" s="132" t="s">
        <v>157</v>
      </c>
      <c r="E33" s="132" t="s">
        <v>197</v>
      </c>
      <c r="F33" s="129">
        <v>1</v>
      </c>
      <c r="G33" s="129" t="s">
        <v>198</v>
      </c>
    </row>
    <row r="34" spans="1:7" ht="27.6" x14ac:dyDescent="0.3">
      <c r="A34" s="129">
        <v>25</v>
      </c>
      <c r="B34" s="134" t="s">
        <v>178</v>
      </c>
      <c r="C34" s="130" t="s">
        <v>209</v>
      </c>
      <c r="D34" s="130" t="s">
        <v>193</v>
      </c>
      <c r="E34" s="132" t="s">
        <v>217</v>
      </c>
      <c r="F34" s="129">
        <v>1</v>
      </c>
      <c r="G34" s="129" t="s">
        <v>189</v>
      </c>
    </row>
    <row r="35" spans="1:7" ht="27.6" x14ac:dyDescent="0.3">
      <c r="A35" s="129">
        <v>26</v>
      </c>
      <c r="B35" s="134" t="s">
        <v>180</v>
      </c>
      <c r="C35" s="130" t="s">
        <v>211</v>
      </c>
      <c r="D35" s="132" t="s">
        <v>157</v>
      </c>
      <c r="E35" s="132" t="s">
        <v>203</v>
      </c>
      <c r="F35" s="129">
        <v>1</v>
      </c>
      <c r="G35" s="129" t="s">
        <v>198</v>
      </c>
    </row>
    <row r="36" spans="1:7" ht="27.6" x14ac:dyDescent="0.3">
      <c r="A36" s="129">
        <v>27</v>
      </c>
      <c r="B36" s="134" t="s">
        <v>179</v>
      </c>
      <c r="C36" s="130" t="s">
        <v>206</v>
      </c>
      <c r="D36" s="132" t="s">
        <v>157</v>
      </c>
      <c r="E36" s="132" t="s">
        <v>202</v>
      </c>
      <c r="F36" s="129">
        <v>2</v>
      </c>
      <c r="G36" s="129" t="s">
        <v>198</v>
      </c>
    </row>
    <row r="37" spans="1:7" ht="27.6" x14ac:dyDescent="0.3">
      <c r="A37" s="129">
        <v>28</v>
      </c>
      <c r="B37" s="134" t="s">
        <v>188</v>
      </c>
      <c r="C37" s="130" t="s">
        <v>211</v>
      </c>
      <c r="D37" s="132" t="s">
        <v>157</v>
      </c>
      <c r="E37" s="132" t="s">
        <v>203</v>
      </c>
      <c r="F37" s="129">
        <v>1</v>
      </c>
      <c r="G37" s="129" t="s">
        <v>198</v>
      </c>
    </row>
  </sheetData>
  <pageMargins left="0.70866141732283472" right="0.70866141732283472" top="0.35433070866141736" bottom="0.35433070866141736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7C23F-DD6C-4FB6-B3AA-FD4E4E521778}">
  <sheetPr>
    <pageSetUpPr fitToPage="1"/>
  </sheetPr>
  <dimension ref="A1:K51"/>
  <sheetViews>
    <sheetView zoomScale="80" zoomScaleNormal="80" workbookViewId="0">
      <pane xSplit="3" ySplit="11" topLeftCell="D12" activePane="bottomRight" state="frozen"/>
      <selection pane="topRight" activeCell="D1" sqref="D1"/>
      <selection pane="bottomLeft" activeCell="A11" sqref="A11"/>
      <selection pane="bottomRight" activeCell="B13" sqref="B13"/>
    </sheetView>
  </sheetViews>
  <sheetFormatPr defaultRowHeight="14.4" x14ac:dyDescent="0.3"/>
  <cols>
    <col min="1" max="1" width="5.88671875" customWidth="1"/>
    <col min="2" max="2" width="40.109375" customWidth="1"/>
    <col min="3" max="3" width="15" customWidth="1"/>
    <col min="4" max="7" width="9.33203125" style="6" customWidth="1"/>
    <col min="8" max="8" width="13" style="6" customWidth="1"/>
    <col min="9" max="10" width="8.5546875" style="6" customWidth="1"/>
    <col min="11" max="11" width="8.5546875" customWidth="1"/>
  </cols>
  <sheetData>
    <row r="1" spans="1:11" ht="16.8" x14ac:dyDescent="0.3">
      <c r="D1" s="10" t="s">
        <v>40</v>
      </c>
    </row>
    <row r="2" spans="1:11" ht="16.8" x14ac:dyDescent="0.3">
      <c r="B2" s="10" t="s">
        <v>41</v>
      </c>
    </row>
    <row r="3" spans="1:11" ht="17.25" customHeight="1" x14ac:dyDescent="0.3">
      <c r="A3" s="10" t="s">
        <v>42</v>
      </c>
    </row>
    <row r="4" spans="1:11" ht="17.25" customHeight="1" x14ac:dyDescent="0.3">
      <c r="A4" s="10"/>
      <c r="C4" s="10" t="s">
        <v>43</v>
      </c>
    </row>
    <row r="5" spans="1:11" ht="17.25" customHeight="1" x14ac:dyDescent="0.3">
      <c r="A5" s="10"/>
      <c r="C5" s="10"/>
    </row>
    <row r="6" spans="1:11" s="123" customFormat="1" ht="17.25" customHeight="1" x14ac:dyDescent="0.3">
      <c r="A6" s="124"/>
      <c r="B6" s="124" t="s">
        <v>150</v>
      </c>
      <c r="C6" s="124" t="s">
        <v>149</v>
      </c>
      <c r="D6" s="124"/>
      <c r="E6" s="124"/>
      <c r="F6" s="124"/>
      <c r="G6" s="124"/>
      <c r="H6" s="124" t="s">
        <v>151</v>
      </c>
      <c r="I6" s="102"/>
      <c r="J6" s="102"/>
    </row>
    <row r="7" spans="1:11" ht="17.25" customHeight="1" x14ac:dyDescent="0.3">
      <c r="A7" s="10"/>
      <c r="C7" s="10"/>
    </row>
    <row r="8" spans="1:11" ht="17.25" customHeight="1" x14ac:dyDescent="0.3">
      <c r="A8" s="153"/>
      <c r="B8" s="47"/>
      <c r="C8" s="47"/>
      <c r="D8" s="149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32</v>
      </c>
      <c r="J8" s="2" t="s">
        <v>33</v>
      </c>
      <c r="K8" s="2" t="s">
        <v>97</v>
      </c>
    </row>
    <row r="9" spans="1:11" x14ac:dyDescent="0.3">
      <c r="A9" s="125"/>
      <c r="B9" s="152" t="s">
        <v>34</v>
      </c>
      <c r="C9" s="125"/>
      <c r="D9" s="150" t="s">
        <v>39</v>
      </c>
      <c r="E9" s="5" t="s">
        <v>44</v>
      </c>
      <c r="F9" s="5" t="s">
        <v>45</v>
      </c>
      <c r="G9" s="5" t="s">
        <v>46</v>
      </c>
      <c r="H9" s="5" t="s">
        <v>47</v>
      </c>
      <c r="I9" s="5" t="s">
        <v>48</v>
      </c>
      <c r="J9" s="5" t="s">
        <v>49</v>
      </c>
      <c r="K9" s="5" t="s">
        <v>50</v>
      </c>
    </row>
    <row r="10" spans="1:11" ht="98.25" customHeight="1" x14ac:dyDescent="0.3">
      <c r="A10" s="78"/>
      <c r="B10" s="78"/>
      <c r="C10" s="151" t="s">
        <v>58</v>
      </c>
      <c r="D10" s="77" t="s">
        <v>51</v>
      </c>
      <c r="E10" s="30" t="s">
        <v>53</v>
      </c>
      <c r="F10" s="30" t="s">
        <v>52</v>
      </c>
      <c r="G10" s="30" t="s">
        <v>54</v>
      </c>
      <c r="H10" s="30" t="s">
        <v>55</v>
      </c>
      <c r="I10" s="30" t="s">
        <v>56</v>
      </c>
      <c r="J10" s="30" t="s">
        <v>57</v>
      </c>
      <c r="K10" s="31" t="s">
        <v>96</v>
      </c>
    </row>
    <row r="11" spans="1:11" ht="60.75" customHeight="1" x14ac:dyDescent="0.3">
      <c r="A11" s="147" t="s">
        <v>59</v>
      </c>
      <c r="B11" s="148" t="s">
        <v>38</v>
      </c>
      <c r="C11" s="122" t="s">
        <v>155</v>
      </c>
      <c r="D11" s="11" t="s">
        <v>35</v>
      </c>
      <c r="E11" s="11" t="s">
        <v>35</v>
      </c>
      <c r="F11" s="11" t="s">
        <v>35</v>
      </c>
      <c r="G11" s="11" t="s">
        <v>35</v>
      </c>
      <c r="H11" s="11" t="s">
        <v>35</v>
      </c>
      <c r="I11" s="11" t="s">
        <v>35</v>
      </c>
      <c r="J11" s="12" t="s">
        <v>36</v>
      </c>
      <c r="K11" s="79" t="s">
        <v>37</v>
      </c>
    </row>
    <row r="12" spans="1:11" s="4" customFormat="1" ht="18" x14ac:dyDescent="0.35">
      <c r="A12" s="27">
        <v>1</v>
      </c>
      <c r="B12" s="40" t="s">
        <v>146</v>
      </c>
      <c r="C12" s="101">
        <f t="shared" ref="C12:C39" si="0" xml:space="preserve"> SUM(D12:J12)</f>
        <v>133.28</v>
      </c>
      <c r="D12" s="5">
        <v>10</v>
      </c>
      <c r="E12" s="5">
        <v>11</v>
      </c>
      <c r="F12" s="5">
        <v>12</v>
      </c>
      <c r="G12" s="5">
        <v>11</v>
      </c>
      <c r="H12" s="5">
        <v>10</v>
      </c>
      <c r="I12" s="5">
        <v>12</v>
      </c>
      <c r="J12" s="8">
        <v>67.28</v>
      </c>
      <c r="K12" s="80">
        <v>33</v>
      </c>
    </row>
    <row r="13" spans="1:11" ht="18" x14ac:dyDescent="0.35">
      <c r="A13" s="27">
        <v>2</v>
      </c>
      <c r="B13" s="40" t="s">
        <v>218</v>
      </c>
      <c r="C13" s="101">
        <f t="shared" si="0"/>
        <v>129.76</v>
      </c>
      <c r="D13" s="5">
        <v>6</v>
      </c>
      <c r="E13" s="5">
        <v>9</v>
      </c>
      <c r="F13" s="5">
        <v>10</v>
      </c>
      <c r="G13" s="5">
        <v>11</v>
      </c>
      <c r="H13" s="5">
        <v>10</v>
      </c>
      <c r="I13" s="5">
        <v>8</v>
      </c>
      <c r="J13" s="8">
        <v>75.760000000000005</v>
      </c>
      <c r="K13" s="81">
        <v>45.5</v>
      </c>
    </row>
    <row r="14" spans="1:11" ht="18" x14ac:dyDescent="0.35">
      <c r="A14" s="27">
        <v>3</v>
      </c>
      <c r="B14" s="40" t="s">
        <v>147</v>
      </c>
      <c r="C14" s="101">
        <f t="shared" si="0"/>
        <v>124.65</v>
      </c>
      <c r="D14" s="5">
        <v>12</v>
      </c>
      <c r="E14" s="5">
        <v>11</v>
      </c>
      <c r="F14" s="5">
        <v>12</v>
      </c>
      <c r="G14" s="5">
        <v>11</v>
      </c>
      <c r="H14" s="5">
        <v>12</v>
      </c>
      <c r="I14" s="5">
        <v>12</v>
      </c>
      <c r="J14" s="8">
        <v>54.65</v>
      </c>
      <c r="K14" s="81">
        <v>42.5</v>
      </c>
    </row>
    <row r="15" spans="1:11" ht="17.399999999999999" x14ac:dyDescent="0.3">
      <c r="A15" s="9">
        <v>4</v>
      </c>
      <c r="B15" s="1" t="s">
        <v>2</v>
      </c>
      <c r="C15" s="7">
        <f t="shared" si="0"/>
        <v>120.98</v>
      </c>
      <c r="D15" s="5">
        <v>8</v>
      </c>
      <c r="E15" s="5">
        <v>8</v>
      </c>
      <c r="F15" s="5">
        <v>7</v>
      </c>
      <c r="G15" s="5">
        <v>11</v>
      </c>
      <c r="H15" s="5">
        <v>9</v>
      </c>
      <c r="I15" s="5">
        <v>10</v>
      </c>
      <c r="J15" s="8">
        <v>67.98</v>
      </c>
      <c r="K15" s="81">
        <v>16</v>
      </c>
    </row>
    <row r="16" spans="1:11" ht="17.399999999999999" x14ac:dyDescent="0.3">
      <c r="A16" s="9">
        <v>5</v>
      </c>
      <c r="B16" s="1" t="s">
        <v>23</v>
      </c>
      <c r="C16" s="7">
        <f t="shared" si="0"/>
        <v>119.17</v>
      </c>
      <c r="D16" s="5">
        <v>7</v>
      </c>
      <c r="E16" s="5">
        <v>9</v>
      </c>
      <c r="F16" s="5">
        <v>8</v>
      </c>
      <c r="G16" s="5">
        <v>11</v>
      </c>
      <c r="H16" s="5">
        <v>9</v>
      </c>
      <c r="I16" s="5">
        <v>8</v>
      </c>
      <c r="J16" s="8">
        <v>67.17</v>
      </c>
      <c r="K16" s="81">
        <v>46.5</v>
      </c>
    </row>
    <row r="17" spans="1:11" ht="17.399999999999999" x14ac:dyDescent="0.3">
      <c r="A17" s="9">
        <v>6</v>
      </c>
      <c r="B17" s="1" t="s">
        <v>15</v>
      </c>
      <c r="C17" s="7">
        <f t="shared" si="0"/>
        <v>113.83</v>
      </c>
      <c r="D17" s="5">
        <v>6</v>
      </c>
      <c r="E17" s="5">
        <v>10</v>
      </c>
      <c r="F17" s="5">
        <v>10</v>
      </c>
      <c r="G17" s="5">
        <v>10</v>
      </c>
      <c r="H17" s="5">
        <v>10</v>
      </c>
      <c r="I17" s="5">
        <v>9</v>
      </c>
      <c r="J17" s="8">
        <v>58.83</v>
      </c>
      <c r="K17" s="81">
        <v>57</v>
      </c>
    </row>
    <row r="18" spans="1:11" ht="17.399999999999999" x14ac:dyDescent="0.3">
      <c r="A18" s="9">
        <v>7</v>
      </c>
      <c r="B18" s="1" t="s">
        <v>6</v>
      </c>
      <c r="C18" s="7">
        <f t="shared" si="0"/>
        <v>113.33</v>
      </c>
      <c r="D18" s="5">
        <v>10</v>
      </c>
      <c r="E18" s="5">
        <v>9</v>
      </c>
      <c r="F18" s="5">
        <v>10</v>
      </c>
      <c r="G18" s="5">
        <v>9</v>
      </c>
      <c r="H18" s="5">
        <v>9</v>
      </c>
      <c r="I18" s="5">
        <v>6</v>
      </c>
      <c r="J18" s="8">
        <v>60.33</v>
      </c>
      <c r="K18" s="81">
        <v>5</v>
      </c>
    </row>
    <row r="19" spans="1:11" ht="17.399999999999999" x14ac:dyDescent="0.3">
      <c r="A19" s="9">
        <v>8</v>
      </c>
      <c r="B19" s="1" t="s">
        <v>4</v>
      </c>
      <c r="C19" s="7">
        <f t="shared" si="0"/>
        <v>111.59</v>
      </c>
      <c r="D19" s="5">
        <v>4</v>
      </c>
      <c r="E19" s="5">
        <v>7</v>
      </c>
      <c r="F19" s="5">
        <v>7</v>
      </c>
      <c r="G19" s="5">
        <v>5</v>
      </c>
      <c r="H19" s="5">
        <v>9</v>
      </c>
      <c r="I19" s="5">
        <v>6</v>
      </c>
      <c r="J19" s="8">
        <v>73.59</v>
      </c>
      <c r="K19" s="81">
        <v>4</v>
      </c>
    </row>
    <row r="20" spans="1:11" ht="17.399999999999999" x14ac:dyDescent="0.3">
      <c r="A20" s="9">
        <v>9</v>
      </c>
      <c r="B20" s="1" t="s">
        <v>7</v>
      </c>
      <c r="C20" s="7">
        <f t="shared" si="0"/>
        <v>104.47999999999999</v>
      </c>
      <c r="D20" s="5">
        <v>5</v>
      </c>
      <c r="E20" s="5">
        <v>10</v>
      </c>
      <c r="F20" s="5">
        <v>11</v>
      </c>
      <c r="G20" s="5">
        <v>10</v>
      </c>
      <c r="H20" s="5">
        <v>12</v>
      </c>
      <c r="I20" s="5">
        <v>8</v>
      </c>
      <c r="J20" s="8">
        <v>48.48</v>
      </c>
      <c r="K20" s="81">
        <v>38.25</v>
      </c>
    </row>
    <row r="21" spans="1:11" ht="17.399999999999999" x14ac:dyDescent="0.3">
      <c r="A21" s="9">
        <v>10</v>
      </c>
      <c r="B21" s="1" t="s">
        <v>18</v>
      </c>
      <c r="C21" s="7">
        <f t="shared" si="0"/>
        <v>101.47999999999999</v>
      </c>
      <c r="D21" s="5">
        <v>6</v>
      </c>
      <c r="E21" s="5">
        <v>8</v>
      </c>
      <c r="F21" s="5">
        <v>9</v>
      </c>
      <c r="G21" s="5">
        <v>8</v>
      </c>
      <c r="H21" s="5">
        <v>6</v>
      </c>
      <c r="I21" s="5">
        <v>6</v>
      </c>
      <c r="J21" s="8">
        <v>58.48</v>
      </c>
      <c r="K21" s="81">
        <v>48</v>
      </c>
    </row>
    <row r="22" spans="1:11" ht="17.399999999999999" x14ac:dyDescent="0.3">
      <c r="A22" s="9">
        <v>11</v>
      </c>
      <c r="B22" s="1" t="s">
        <v>26</v>
      </c>
      <c r="C22" s="7">
        <f t="shared" si="0"/>
        <v>99.07</v>
      </c>
      <c r="D22" s="5">
        <v>9</v>
      </c>
      <c r="E22" s="5">
        <v>11</v>
      </c>
      <c r="F22" s="5">
        <v>9</v>
      </c>
      <c r="G22" s="5">
        <v>9</v>
      </c>
      <c r="H22" s="5">
        <v>10</v>
      </c>
      <c r="I22" s="5">
        <v>9</v>
      </c>
      <c r="J22" s="8">
        <v>42.07</v>
      </c>
      <c r="K22" s="81">
        <v>12</v>
      </c>
    </row>
    <row r="23" spans="1:11" ht="17.399999999999999" x14ac:dyDescent="0.3">
      <c r="A23" s="9">
        <v>12</v>
      </c>
      <c r="B23" s="1" t="s">
        <v>16</v>
      </c>
      <c r="C23" s="7">
        <f t="shared" si="0"/>
        <v>97</v>
      </c>
      <c r="D23" s="5">
        <v>8</v>
      </c>
      <c r="E23" s="5">
        <v>9</v>
      </c>
      <c r="F23" s="5">
        <v>7</v>
      </c>
      <c r="G23" s="5">
        <v>7</v>
      </c>
      <c r="H23" s="5">
        <v>8</v>
      </c>
      <c r="I23" s="5">
        <v>6</v>
      </c>
      <c r="J23" s="8">
        <v>52</v>
      </c>
      <c r="K23" s="81">
        <v>25.75</v>
      </c>
    </row>
    <row r="24" spans="1:11" ht="17.399999999999999" x14ac:dyDescent="0.3">
      <c r="A24" s="9">
        <v>13</v>
      </c>
      <c r="B24" s="1" t="s">
        <v>10</v>
      </c>
      <c r="C24" s="7">
        <f t="shared" si="0"/>
        <v>96.67</v>
      </c>
      <c r="D24" s="5">
        <v>0</v>
      </c>
      <c r="E24" s="5">
        <v>8</v>
      </c>
      <c r="F24" s="5">
        <v>9</v>
      </c>
      <c r="G24" s="5">
        <v>8</v>
      </c>
      <c r="H24" s="5">
        <v>7</v>
      </c>
      <c r="I24" s="5">
        <v>9</v>
      </c>
      <c r="J24" s="8">
        <v>55.67</v>
      </c>
      <c r="K24" s="81">
        <v>41</v>
      </c>
    </row>
    <row r="25" spans="1:11" ht="17.399999999999999" x14ac:dyDescent="0.3">
      <c r="A25" s="9">
        <v>14</v>
      </c>
      <c r="B25" s="1" t="s">
        <v>13</v>
      </c>
      <c r="C25" s="7">
        <f t="shared" si="0"/>
        <v>95.65</v>
      </c>
      <c r="D25" s="5">
        <v>6</v>
      </c>
      <c r="E25" s="5">
        <v>10</v>
      </c>
      <c r="F25" s="5">
        <v>8</v>
      </c>
      <c r="G25" s="5">
        <v>9</v>
      </c>
      <c r="H25" s="5">
        <v>8</v>
      </c>
      <c r="I25" s="5">
        <v>6</v>
      </c>
      <c r="J25" s="8">
        <v>48.65</v>
      </c>
      <c r="K25" s="81">
        <v>32</v>
      </c>
    </row>
    <row r="26" spans="1:11" ht="17.399999999999999" x14ac:dyDescent="0.3">
      <c r="A26" s="9">
        <v>15</v>
      </c>
      <c r="B26" s="1" t="s">
        <v>24</v>
      </c>
      <c r="C26" s="7">
        <f t="shared" si="0"/>
        <v>95.43</v>
      </c>
      <c r="D26" s="5">
        <v>4</v>
      </c>
      <c r="E26" s="5">
        <v>9</v>
      </c>
      <c r="F26" s="5">
        <v>9</v>
      </c>
      <c r="G26" s="5">
        <v>7</v>
      </c>
      <c r="H26" s="5">
        <v>10</v>
      </c>
      <c r="I26" s="5">
        <v>9</v>
      </c>
      <c r="J26" s="8">
        <v>47.43</v>
      </c>
      <c r="K26" s="81">
        <v>32.5</v>
      </c>
    </row>
    <row r="27" spans="1:11" ht="17.399999999999999" x14ac:dyDescent="0.3">
      <c r="A27" s="9">
        <v>16</v>
      </c>
      <c r="B27" s="1" t="s">
        <v>19</v>
      </c>
      <c r="C27" s="7">
        <f t="shared" si="0"/>
        <v>89.91</v>
      </c>
      <c r="D27" s="5">
        <v>8</v>
      </c>
      <c r="E27" s="5">
        <v>10</v>
      </c>
      <c r="F27" s="5">
        <v>8</v>
      </c>
      <c r="G27" s="5">
        <v>7</v>
      </c>
      <c r="H27" s="5">
        <v>8</v>
      </c>
      <c r="I27" s="5">
        <v>7</v>
      </c>
      <c r="J27" s="8">
        <v>41.91</v>
      </c>
      <c r="K27" s="81">
        <v>44.25</v>
      </c>
    </row>
    <row r="28" spans="1:11" ht="17.399999999999999" x14ac:dyDescent="0.3">
      <c r="A28" s="9">
        <v>17</v>
      </c>
      <c r="B28" s="1" t="s">
        <v>9</v>
      </c>
      <c r="C28" s="7">
        <f t="shared" si="0"/>
        <v>87.33</v>
      </c>
      <c r="D28" s="5">
        <v>6</v>
      </c>
      <c r="E28" s="5">
        <v>7</v>
      </c>
      <c r="F28" s="5">
        <v>10</v>
      </c>
      <c r="G28" s="5">
        <v>8</v>
      </c>
      <c r="H28" s="5">
        <v>9</v>
      </c>
      <c r="I28" s="5">
        <v>8</v>
      </c>
      <c r="J28" s="8">
        <v>39.33</v>
      </c>
      <c r="K28" s="81">
        <v>19.5</v>
      </c>
    </row>
    <row r="29" spans="1:11" ht="17.399999999999999" x14ac:dyDescent="0.3">
      <c r="A29" s="9">
        <v>18</v>
      </c>
      <c r="B29" s="1" t="s">
        <v>20</v>
      </c>
      <c r="C29" s="7">
        <f t="shared" si="0"/>
        <v>85.82</v>
      </c>
      <c r="D29" s="5">
        <v>7</v>
      </c>
      <c r="E29" s="5">
        <v>10</v>
      </c>
      <c r="F29" s="5">
        <v>8</v>
      </c>
      <c r="G29" s="5">
        <v>0</v>
      </c>
      <c r="H29" s="5">
        <v>8</v>
      </c>
      <c r="I29" s="5">
        <v>12</v>
      </c>
      <c r="J29" s="8">
        <v>40.82</v>
      </c>
      <c r="K29" s="81">
        <v>18.25</v>
      </c>
    </row>
    <row r="30" spans="1:11" ht="17.399999999999999" x14ac:dyDescent="0.3">
      <c r="A30" s="9">
        <v>19</v>
      </c>
      <c r="B30" s="1" t="s">
        <v>22</v>
      </c>
      <c r="C30" s="7">
        <f t="shared" si="0"/>
        <v>84.92</v>
      </c>
      <c r="D30" s="5">
        <v>5</v>
      </c>
      <c r="E30" s="5">
        <v>8</v>
      </c>
      <c r="F30" s="5">
        <v>6</v>
      </c>
      <c r="G30" s="5">
        <v>7</v>
      </c>
      <c r="H30" s="5">
        <v>4</v>
      </c>
      <c r="I30" s="5">
        <v>9</v>
      </c>
      <c r="J30" s="8">
        <v>45.92</v>
      </c>
      <c r="K30" s="81">
        <v>14.5</v>
      </c>
    </row>
    <row r="31" spans="1:11" ht="17.399999999999999" x14ac:dyDescent="0.3">
      <c r="A31" s="9">
        <v>20</v>
      </c>
      <c r="B31" s="1" t="s">
        <v>0</v>
      </c>
      <c r="C31" s="7">
        <f t="shared" si="0"/>
        <v>84.5</v>
      </c>
      <c r="D31" s="5">
        <v>2</v>
      </c>
      <c r="E31" s="5">
        <v>11</v>
      </c>
      <c r="F31" s="5">
        <v>6</v>
      </c>
      <c r="G31" s="5">
        <v>7</v>
      </c>
      <c r="H31" s="5">
        <v>6</v>
      </c>
      <c r="I31" s="5">
        <v>8</v>
      </c>
      <c r="J31" s="8">
        <v>44.5</v>
      </c>
      <c r="K31" s="81">
        <v>3</v>
      </c>
    </row>
    <row r="32" spans="1:11" ht="17.399999999999999" x14ac:dyDescent="0.3">
      <c r="A32" s="9">
        <v>21</v>
      </c>
      <c r="B32" s="1" t="s">
        <v>25</v>
      </c>
      <c r="C32" s="7">
        <f t="shared" si="0"/>
        <v>78.17</v>
      </c>
      <c r="D32" s="5">
        <v>4</v>
      </c>
      <c r="E32" s="5">
        <v>7</v>
      </c>
      <c r="F32" s="5">
        <v>11</v>
      </c>
      <c r="G32" s="5">
        <v>8</v>
      </c>
      <c r="H32" s="5">
        <v>10</v>
      </c>
      <c r="I32" s="5">
        <v>9</v>
      </c>
      <c r="J32" s="8">
        <v>29.17</v>
      </c>
      <c r="K32" s="81">
        <v>36</v>
      </c>
    </row>
    <row r="33" spans="1:11" ht="17.399999999999999" x14ac:dyDescent="0.3">
      <c r="A33" s="9">
        <v>22</v>
      </c>
      <c r="B33" s="1" t="s">
        <v>5</v>
      </c>
      <c r="C33" s="7">
        <f t="shared" si="0"/>
        <v>76.650000000000006</v>
      </c>
      <c r="D33" s="5">
        <v>4</v>
      </c>
      <c r="E33" s="5">
        <v>9</v>
      </c>
      <c r="F33" s="5">
        <v>9</v>
      </c>
      <c r="G33" s="5">
        <v>4</v>
      </c>
      <c r="H33" s="5">
        <v>5</v>
      </c>
      <c r="I33" s="5">
        <v>6</v>
      </c>
      <c r="J33" s="8">
        <v>39.65</v>
      </c>
      <c r="K33" s="81">
        <v>5.5</v>
      </c>
    </row>
    <row r="34" spans="1:11" ht="17.399999999999999" x14ac:dyDescent="0.3">
      <c r="A34" s="9">
        <v>23</v>
      </c>
      <c r="B34" s="1" t="s">
        <v>12</v>
      </c>
      <c r="C34" s="7">
        <f t="shared" si="0"/>
        <v>75</v>
      </c>
      <c r="D34" s="5">
        <v>3</v>
      </c>
      <c r="E34" s="5">
        <v>9</v>
      </c>
      <c r="F34" s="5">
        <v>11</v>
      </c>
      <c r="G34" s="5">
        <v>10</v>
      </c>
      <c r="H34" s="5">
        <v>10</v>
      </c>
      <c r="I34" s="5">
        <v>7</v>
      </c>
      <c r="J34" s="8">
        <v>25</v>
      </c>
      <c r="K34" s="81">
        <v>25</v>
      </c>
    </row>
    <row r="35" spans="1:11" ht="17.399999999999999" x14ac:dyDescent="0.3">
      <c r="A35" s="9">
        <v>24</v>
      </c>
      <c r="B35" s="1" t="s">
        <v>3</v>
      </c>
      <c r="C35" s="7">
        <f t="shared" si="0"/>
        <v>57.91</v>
      </c>
      <c r="D35" s="5">
        <v>0</v>
      </c>
      <c r="E35" s="5">
        <v>9</v>
      </c>
      <c r="F35" s="5">
        <v>7</v>
      </c>
      <c r="G35" s="5">
        <v>9</v>
      </c>
      <c r="H35" s="5">
        <v>8</v>
      </c>
      <c r="I35" s="5">
        <v>6</v>
      </c>
      <c r="J35" s="8">
        <v>18.91</v>
      </c>
      <c r="K35" s="81">
        <v>11.75</v>
      </c>
    </row>
    <row r="36" spans="1:11" ht="17.399999999999999" x14ac:dyDescent="0.3">
      <c r="A36" s="9">
        <v>25</v>
      </c>
      <c r="B36" s="1" t="s">
        <v>21</v>
      </c>
      <c r="C36" s="7">
        <f t="shared" si="0"/>
        <v>53.91</v>
      </c>
      <c r="D36" s="5">
        <v>8</v>
      </c>
      <c r="E36" s="5">
        <v>6</v>
      </c>
      <c r="F36" s="5">
        <v>4</v>
      </c>
      <c r="G36" s="5">
        <v>8</v>
      </c>
      <c r="H36" s="5">
        <v>6</v>
      </c>
      <c r="I36" s="5">
        <v>11</v>
      </c>
      <c r="J36" s="8">
        <v>10.91</v>
      </c>
      <c r="K36" s="81">
        <v>29.5</v>
      </c>
    </row>
    <row r="37" spans="1:11" ht="17.399999999999999" x14ac:dyDescent="0.3">
      <c r="A37" s="9">
        <v>26</v>
      </c>
      <c r="B37" s="1" t="s">
        <v>11</v>
      </c>
      <c r="C37" s="7">
        <f t="shared" si="0"/>
        <v>53.05</v>
      </c>
      <c r="D37" s="5">
        <v>7</v>
      </c>
      <c r="E37" s="5">
        <v>6</v>
      </c>
      <c r="F37" s="5">
        <v>8</v>
      </c>
      <c r="G37" s="5">
        <v>8</v>
      </c>
      <c r="H37" s="5">
        <v>7</v>
      </c>
      <c r="I37" s="5">
        <v>4</v>
      </c>
      <c r="J37" s="8">
        <v>13.05</v>
      </c>
      <c r="K37" s="81">
        <v>11.75</v>
      </c>
    </row>
    <row r="38" spans="1:11" ht="17.399999999999999" x14ac:dyDescent="0.3">
      <c r="A38" s="9">
        <v>27</v>
      </c>
      <c r="B38" s="1" t="s">
        <v>14</v>
      </c>
      <c r="C38" s="7">
        <f t="shared" si="0"/>
        <v>47</v>
      </c>
      <c r="D38" s="5">
        <v>5</v>
      </c>
      <c r="E38" s="5">
        <v>10</v>
      </c>
      <c r="F38" s="5">
        <v>4</v>
      </c>
      <c r="G38" s="5">
        <v>8</v>
      </c>
      <c r="H38" s="5">
        <v>7</v>
      </c>
      <c r="I38" s="5">
        <v>5</v>
      </c>
      <c r="J38" s="8">
        <v>8</v>
      </c>
      <c r="K38" s="81">
        <v>38.75</v>
      </c>
    </row>
    <row r="39" spans="1:11" ht="17.399999999999999" x14ac:dyDescent="0.3">
      <c r="A39" s="9">
        <v>28</v>
      </c>
      <c r="B39" s="1" t="s">
        <v>1</v>
      </c>
      <c r="C39" s="7">
        <f t="shared" si="0"/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8">
        <v>0</v>
      </c>
      <c r="K39" s="81">
        <v>0</v>
      </c>
    </row>
    <row r="41" spans="1:11" ht="16.8" x14ac:dyDescent="0.3">
      <c r="B41" s="10" t="s">
        <v>148</v>
      </c>
    </row>
    <row r="42" spans="1:11" ht="25.5" customHeight="1" x14ac:dyDescent="0.3">
      <c r="B42" s="103"/>
      <c r="C42" s="103"/>
      <c r="D42" s="104"/>
      <c r="E42" s="104"/>
      <c r="F42" s="104"/>
      <c r="G42" s="104"/>
      <c r="H42" s="104"/>
      <c r="I42" s="104"/>
      <c r="J42" s="104"/>
      <c r="K42" s="103"/>
    </row>
    <row r="43" spans="1:11" ht="25.5" customHeight="1" x14ac:dyDescent="0.3">
      <c r="B43" s="105"/>
      <c r="C43" s="105"/>
      <c r="D43" s="106"/>
      <c r="E43" s="106"/>
      <c r="F43" s="106"/>
      <c r="G43" s="106"/>
      <c r="H43" s="106"/>
      <c r="I43" s="106"/>
      <c r="J43" s="106"/>
      <c r="K43" s="105"/>
    </row>
    <row r="44" spans="1:11" ht="25.5" customHeight="1" x14ac:dyDescent="0.3">
      <c r="B44" s="107"/>
      <c r="C44" s="107"/>
      <c r="D44" s="108"/>
      <c r="E44" s="108"/>
      <c r="F44" s="108"/>
      <c r="G44" s="108"/>
      <c r="H44" s="108"/>
      <c r="I44" s="108"/>
      <c r="J44" s="108"/>
      <c r="K44" s="107"/>
    </row>
    <row r="45" spans="1:11" ht="25.5" customHeight="1" x14ac:dyDescent="0.3">
      <c r="B45" s="103"/>
      <c r="C45" s="103"/>
      <c r="D45" s="104"/>
      <c r="E45" s="104"/>
      <c r="F45" s="104"/>
      <c r="G45" s="104"/>
      <c r="H45" s="104"/>
      <c r="I45" s="104"/>
      <c r="J45" s="104"/>
      <c r="K45" s="103"/>
    </row>
    <row r="46" spans="1:11" ht="25.5" customHeight="1" x14ac:dyDescent="0.3">
      <c r="B46" s="105"/>
      <c r="C46" s="105"/>
      <c r="D46" s="106"/>
      <c r="E46" s="106"/>
      <c r="F46" s="106"/>
      <c r="G46" s="106"/>
      <c r="H46" s="106"/>
      <c r="I46" s="106"/>
      <c r="J46" s="106"/>
      <c r="K46" s="105"/>
    </row>
    <row r="47" spans="1:11" ht="25.5" customHeight="1" x14ac:dyDescent="0.3">
      <c r="B47" s="105"/>
      <c r="C47" s="105"/>
      <c r="D47" s="106"/>
      <c r="E47" s="106"/>
      <c r="F47" s="106"/>
      <c r="G47" s="106"/>
      <c r="H47" s="106"/>
      <c r="I47" s="106"/>
      <c r="J47" s="106"/>
      <c r="K47" s="105"/>
    </row>
    <row r="48" spans="1:11" ht="25.5" customHeight="1" x14ac:dyDescent="0.3">
      <c r="B48" s="105"/>
      <c r="C48" s="105"/>
      <c r="D48" s="106"/>
      <c r="E48" s="106"/>
      <c r="F48" s="106"/>
      <c r="G48" s="106"/>
      <c r="H48" s="106"/>
      <c r="I48" s="106"/>
      <c r="J48" s="106"/>
      <c r="K48" s="105"/>
    </row>
    <row r="49" spans="2:11" ht="25.5" customHeight="1" x14ac:dyDescent="0.3">
      <c r="B49" s="103"/>
      <c r="C49" s="103"/>
      <c r="D49" s="104"/>
      <c r="E49" s="104"/>
      <c r="F49" s="104"/>
      <c r="G49" s="104"/>
      <c r="H49" s="104"/>
      <c r="I49" s="104"/>
      <c r="J49" s="104"/>
      <c r="K49" s="103"/>
    </row>
    <row r="50" spans="2:11" ht="25.5" customHeight="1" x14ac:dyDescent="0.3"/>
    <row r="51" spans="2:11" ht="25.5" customHeight="1" x14ac:dyDescent="0.3"/>
  </sheetData>
  <sortState xmlns:xlrd2="http://schemas.microsoft.com/office/spreadsheetml/2017/richdata2" ref="B12:J39">
    <sortCondition descending="1" ref="C39"/>
  </sortState>
  <pageMargins left="0.70866141732283472" right="0.70866141732283472" top="0.55118110236220474" bottom="0.55118110236220474" header="0.31496062992125984" footer="0.31496062992125984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74AC-E5D4-4D74-8D26-31F0BB7F5266}">
  <sheetPr>
    <pageSetUpPr fitToPage="1"/>
  </sheetPr>
  <dimension ref="A1:K41"/>
  <sheetViews>
    <sheetView zoomScale="70" zoomScaleNormal="7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D46" sqref="D46"/>
    </sheetView>
  </sheetViews>
  <sheetFormatPr defaultRowHeight="14.4" x14ac:dyDescent="0.3"/>
  <cols>
    <col min="1" max="1" width="34.6640625" style="111" customWidth="1"/>
    <col min="2" max="2" width="13.44140625" customWidth="1"/>
    <col min="3" max="5" width="12.109375" customWidth="1"/>
    <col min="6" max="7" width="9.44140625" customWidth="1"/>
    <col min="8" max="8" width="9.5546875" customWidth="1"/>
    <col min="9" max="9" width="11.5546875" customWidth="1"/>
    <col min="10" max="10" width="9.6640625" customWidth="1"/>
    <col min="11" max="11" width="12.109375" customWidth="1"/>
  </cols>
  <sheetData>
    <row r="1" spans="1:11" x14ac:dyDescent="0.3">
      <c r="H1" s="110" t="s">
        <v>152</v>
      </c>
    </row>
    <row r="2" spans="1:11" ht="16.8" x14ac:dyDescent="0.3">
      <c r="A2" s="112"/>
      <c r="B2" s="45"/>
      <c r="C2" s="44"/>
      <c r="D2" s="34" t="s">
        <v>99</v>
      </c>
      <c r="E2" s="34" t="s">
        <v>100</v>
      </c>
      <c r="F2" s="34" t="s">
        <v>101</v>
      </c>
      <c r="G2" s="34" t="s">
        <v>102</v>
      </c>
      <c r="H2" s="34" t="s">
        <v>103</v>
      </c>
      <c r="I2" s="34" t="s">
        <v>104</v>
      </c>
      <c r="J2" s="34" t="s">
        <v>105</v>
      </c>
      <c r="K2" s="34" t="s">
        <v>106</v>
      </c>
    </row>
    <row r="3" spans="1:11" ht="96.6" x14ac:dyDescent="0.3">
      <c r="A3" s="113"/>
      <c r="B3" s="46" t="s">
        <v>107</v>
      </c>
      <c r="C3" s="42" t="s">
        <v>108</v>
      </c>
      <c r="D3" s="34" t="s">
        <v>109</v>
      </c>
      <c r="E3" s="34" t="s">
        <v>110</v>
      </c>
      <c r="F3" s="34" t="s">
        <v>111</v>
      </c>
      <c r="G3" s="34" t="s">
        <v>112</v>
      </c>
      <c r="H3" s="34" t="s">
        <v>113</v>
      </c>
      <c r="I3" s="34" t="s">
        <v>114</v>
      </c>
      <c r="J3" s="34" t="s">
        <v>115</v>
      </c>
      <c r="K3" s="34" t="s">
        <v>116</v>
      </c>
    </row>
    <row r="4" spans="1:11" ht="41.4" x14ac:dyDescent="0.3">
      <c r="A4" s="109"/>
      <c r="B4" s="43" t="s">
        <v>117</v>
      </c>
      <c r="C4" s="34" t="s">
        <v>118</v>
      </c>
      <c r="D4" s="34" t="s">
        <v>119</v>
      </c>
      <c r="E4" s="34" t="s">
        <v>120</v>
      </c>
      <c r="F4" s="34" t="s">
        <v>119</v>
      </c>
      <c r="G4" s="34" t="s">
        <v>119</v>
      </c>
      <c r="H4" s="34" t="s">
        <v>119</v>
      </c>
      <c r="I4" s="34" t="s">
        <v>119</v>
      </c>
      <c r="J4" s="34" t="s">
        <v>119</v>
      </c>
      <c r="K4" s="34" t="s">
        <v>121</v>
      </c>
    </row>
    <row r="5" spans="1:11" ht="16.8" x14ac:dyDescent="0.3">
      <c r="A5" s="114" t="s">
        <v>122</v>
      </c>
      <c r="B5" s="35">
        <f>SUM(C5:J5)-K5</f>
        <v>202.19</v>
      </c>
      <c r="C5" s="36">
        <v>184.19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10</v>
      </c>
      <c r="J5" s="1">
        <v>10</v>
      </c>
      <c r="K5" s="1">
        <v>2</v>
      </c>
    </row>
    <row r="6" spans="1:11" ht="45" customHeight="1" x14ac:dyDescent="0.3">
      <c r="A6" s="115" t="s">
        <v>154</v>
      </c>
      <c r="B6" s="37"/>
      <c r="C6" s="36">
        <v>184.19</v>
      </c>
      <c r="D6" s="1"/>
      <c r="E6" s="1"/>
      <c r="F6" s="1"/>
      <c r="G6" s="1"/>
      <c r="H6" s="1"/>
      <c r="I6" s="1"/>
      <c r="J6" s="1"/>
      <c r="K6" s="1"/>
    </row>
    <row r="7" spans="1:11" ht="16.8" x14ac:dyDescent="0.3">
      <c r="A7" s="115" t="s">
        <v>123</v>
      </c>
      <c r="B7" s="38"/>
      <c r="C7" s="36">
        <f>SUM(C8:C14)</f>
        <v>45.25</v>
      </c>
      <c r="D7" s="1"/>
      <c r="E7" s="1"/>
      <c r="F7" s="1"/>
      <c r="G7" s="1"/>
      <c r="H7" s="1"/>
      <c r="I7" s="1"/>
      <c r="J7" s="1"/>
      <c r="K7" s="1"/>
    </row>
    <row r="8" spans="1:11" ht="16.8" x14ac:dyDescent="0.3">
      <c r="A8" s="116" t="s">
        <v>0</v>
      </c>
      <c r="B8" s="39"/>
      <c r="C8" s="1">
        <v>3</v>
      </c>
      <c r="D8" s="1"/>
      <c r="E8" s="1"/>
      <c r="F8" s="1"/>
      <c r="G8" s="1"/>
      <c r="H8" s="1"/>
      <c r="I8" s="1"/>
      <c r="J8" s="1"/>
      <c r="K8" s="1">
        <v>0</v>
      </c>
    </row>
    <row r="9" spans="1:11" ht="16.8" x14ac:dyDescent="0.3">
      <c r="A9" s="116" t="s">
        <v>1</v>
      </c>
      <c r="B9" s="39"/>
      <c r="C9" s="1">
        <v>0</v>
      </c>
      <c r="D9" s="1"/>
      <c r="E9" s="1"/>
      <c r="F9" s="1"/>
      <c r="G9" s="1"/>
      <c r="H9" s="1"/>
      <c r="I9" s="1"/>
      <c r="J9" s="1"/>
      <c r="K9" s="1">
        <v>0</v>
      </c>
    </row>
    <row r="10" spans="1:11" ht="16.8" x14ac:dyDescent="0.3">
      <c r="A10" s="116" t="s">
        <v>2</v>
      </c>
      <c r="B10" s="39"/>
      <c r="C10" s="1">
        <v>16</v>
      </c>
      <c r="D10" s="1"/>
      <c r="E10" s="1"/>
      <c r="F10" s="1"/>
      <c r="G10" s="1"/>
      <c r="H10" s="1"/>
      <c r="I10" s="1"/>
      <c r="J10" s="1"/>
      <c r="K10" s="1">
        <v>0</v>
      </c>
    </row>
    <row r="11" spans="1:11" ht="16.8" x14ac:dyDescent="0.3">
      <c r="A11" s="116" t="s">
        <v>3</v>
      </c>
      <c r="B11" s="39"/>
      <c r="C11" s="1">
        <v>11.75</v>
      </c>
      <c r="D11" s="1"/>
      <c r="E11" s="1"/>
      <c r="F11" s="1"/>
      <c r="G11" s="1"/>
      <c r="H11" s="1"/>
      <c r="I11" s="1"/>
      <c r="J11" s="1"/>
      <c r="K11" s="1">
        <v>0</v>
      </c>
    </row>
    <row r="12" spans="1:11" ht="16.8" x14ac:dyDescent="0.3">
      <c r="A12" s="116" t="s">
        <v>4</v>
      </c>
      <c r="B12" s="39"/>
      <c r="C12" s="1">
        <v>4</v>
      </c>
      <c r="D12" s="1"/>
      <c r="E12" s="1"/>
      <c r="F12" s="1"/>
      <c r="G12" s="1"/>
      <c r="H12" s="1"/>
      <c r="I12" s="1"/>
      <c r="J12" s="1"/>
      <c r="K12" s="1">
        <v>2</v>
      </c>
    </row>
    <row r="13" spans="1:11" ht="16.8" x14ac:dyDescent="0.3">
      <c r="A13" s="116" t="s">
        <v>5</v>
      </c>
      <c r="B13" s="39"/>
      <c r="C13" s="1">
        <v>5.5</v>
      </c>
      <c r="D13" s="1"/>
      <c r="E13" s="1"/>
      <c r="F13" s="1"/>
      <c r="G13" s="1"/>
      <c r="H13" s="1"/>
      <c r="I13" s="1"/>
      <c r="J13" s="1"/>
      <c r="K13" s="1">
        <v>0</v>
      </c>
    </row>
    <row r="14" spans="1:11" ht="16.8" x14ac:dyDescent="0.3">
      <c r="A14" s="116" t="s">
        <v>6</v>
      </c>
      <c r="B14" s="39"/>
      <c r="C14" s="1">
        <v>5</v>
      </c>
      <c r="D14" s="1"/>
      <c r="E14" s="1"/>
      <c r="F14" s="1"/>
      <c r="G14" s="1"/>
      <c r="H14" s="1"/>
      <c r="I14" s="1"/>
      <c r="J14" s="1"/>
      <c r="K14" s="1">
        <v>0</v>
      </c>
    </row>
    <row r="15" spans="1:11" ht="16.8" x14ac:dyDescent="0.3">
      <c r="A15" s="116"/>
      <c r="B15" s="39"/>
      <c r="C15" s="1"/>
      <c r="D15" s="1"/>
      <c r="E15" s="1"/>
      <c r="F15" s="1"/>
      <c r="G15" s="1"/>
      <c r="H15" s="1"/>
      <c r="I15" s="1"/>
      <c r="J15" s="1"/>
      <c r="K15" s="1"/>
    </row>
    <row r="16" spans="1:11" ht="16.8" x14ac:dyDescent="0.3">
      <c r="A16" s="116" t="s">
        <v>124</v>
      </c>
      <c r="B16" s="35">
        <f>SUM(C16:J16)-K16</f>
        <v>210</v>
      </c>
      <c r="C16" s="36">
        <f>SUM(C17:C23)</f>
        <v>210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6.8" x14ac:dyDescent="0.3">
      <c r="A17" s="116" t="s">
        <v>7</v>
      </c>
      <c r="B17" s="39"/>
      <c r="C17" s="1">
        <v>38.25</v>
      </c>
      <c r="D17" s="1"/>
      <c r="E17" s="1"/>
      <c r="F17" s="1"/>
      <c r="G17" s="1"/>
      <c r="H17" s="1"/>
      <c r="I17" s="1"/>
      <c r="J17" s="1"/>
      <c r="K17" s="1">
        <v>0</v>
      </c>
    </row>
    <row r="18" spans="1:11" ht="16.8" x14ac:dyDescent="0.3">
      <c r="A18" s="116" t="s">
        <v>8</v>
      </c>
      <c r="B18" s="39"/>
      <c r="C18" s="1">
        <v>42.5</v>
      </c>
      <c r="D18" s="1"/>
      <c r="E18" s="1"/>
      <c r="F18" s="1"/>
      <c r="G18" s="1"/>
      <c r="H18" s="1"/>
      <c r="I18" s="1"/>
      <c r="J18" s="1"/>
      <c r="K18" s="1">
        <v>0</v>
      </c>
    </row>
    <row r="19" spans="1:11" ht="16.8" x14ac:dyDescent="0.3">
      <c r="A19" s="116" t="s">
        <v>9</v>
      </c>
      <c r="B19" s="39"/>
      <c r="C19" s="1">
        <v>19.5</v>
      </c>
      <c r="D19" s="1"/>
      <c r="E19" s="1"/>
      <c r="F19" s="1"/>
      <c r="G19" s="1"/>
      <c r="H19" s="1"/>
      <c r="I19" s="1"/>
      <c r="J19" s="1"/>
      <c r="K19" s="1">
        <v>0</v>
      </c>
    </row>
    <row r="20" spans="1:11" ht="16.8" x14ac:dyDescent="0.3">
      <c r="A20" s="116" t="s">
        <v>10</v>
      </c>
      <c r="B20" s="39"/>
      <c r="C20" s="1">
        <v>41</v>
      </c>
      <c r="D20" s="1"/>
      <c r="E20" s="1"/>
      <c r="F20" s="1"/>
      <c r="G20" s="1"/>
      <c r="H20" s="1"/>
      <c r="I20" s="1"/>
      <c r="J20" s="1"/>
      <c r="K20" s="1">
        <v>0</v>
      </c>
    </row>
    <row r="21" spans="1:11" ht="16.8" x14ac:dyDescent="0.3">
      <c r="A21" s="116" t="s">
        <v>11</v>
      </c>
      <c r="B21" s="39"/>
      <c r="C21" s="1">
        <v>11.75</v>
      </c>
      <c r="D21" s="1"/>
      <c r="E21" s="1"/>
      <c r="F21" s="1"/>
      <c r="G21" s="1"/>
      <c r="H21" s="1"/>
      <c r="I21" s="1"/>
      <c r="J21" s="1"/>
      <c r="K21" s="1">
        <v>0</v>
      </c>
    </row>
    <row r="22" spans="1:11" ht="16.8" x14ac:dyDescent="0.3">
      <c r="A22" s="116" t="s">
        <v>12</v>
      </c>
      <c r="B22" s="39"/>
      <c r="C22" s="1">
        <v>25</v>
      </c>
      <c r="D22" s="1"/>
      <c r="E22" s="1"/>
      <c r="F22" s="1"/>
      <c r="G22" s="1"/>
      <c r="H22" s="1"/>
      <c r="I22" s="1"/>
      <c r="J22" s="1"/>
      <c r="K22" s="1">
        <v>0</v>
      </c>
    </row>
    <row r="23" spans="1:11" ht="16.8" x14ac:dyDescent="0.3">
      <c r="A23" s="116" t="s">
        <v>13</v>
      </c>
      <c r="B23" s="39"/>
      <c r="C23" s="1">
        <v>32</v>
      </c>
      <c r="D23" s="1"/>
      <c r="E23" s="1"/>
      <c r="F23" s="1"/>
      <c r="G23" s="1"/>
      <c r="H23" s="1"/>
      <c r="I23" s="1"/>
      <c r="J23" s="1"/>
      <c r="K23" s="1">
        <v>0</v>
      </c>
    </row>
    <row r="24" spans="1:11" ht="16.8" x14ac:dyDescent="0.3">
      <c r="A24" s="116"/>
      <c r="B24" s="39"/>
      <c r="C24" s="1"/>
      <c r="D24" s="1"/>
      <c r="E24" s="1"/>
      <c r="F24" s="1"/>
      <c r="G24" s="1"/>
      <c r="H24" s="1"/>
      <c r="I24" s="1"/>
      <c r="J24" s="1"/>
      <c r="K24" s="1"/>
    </row>
    <row r="25" spans="1:11" ht="34.799999999999997" x14ac:dyDescent="0.3">
      <c r="A25" s="117" t="s">
        <v>125</v>
      </c>
      <c r="B25" s="35">
        <f>SUM(C25:J25)-K25</f>
        <v>350.25</v>
      </c>
      <c r="C25" s="41">
        <f>SUM(C26:C32)</f>
        <v>292.25</v>
      </c>
      <c r="D25" s="1">
        <v>10</v>
      </c>
      <c r="E25" s="1">
        <v>8</v>
      </c>
      <c r="F25" s="1">
        <v>10</v>
      </c>
      <c r="G25" s="1">
        <v>0</v>
      </c>
      <c r="H25" s="1">
        <v>10</v>
      </c>
      <c r="I25" s="1">
        <v>10</v>
      </c>
      <c r="J25" s="1">
        <v>10</v>
      </c>
      <c r="K25" s="1">
        <v>0</v>
      </c>
    </row>
    <row r="26" spans="1:11" ht="28.8" x14ac:dyDescent="0.3">
      <c r="A26" s="118" t="s">
        <v>142</v>
      </c>
      <c r="B26" s="39"/>
      <c r="C26" s="1">
        <v>33</v>
      </c>
      <c r="D26" s="1"/>
      <c r="E26" s="1"/>
      <c r="F26" s="1"/>
      <c r="G26" s="1"/>
      <c r="H26" s="1"/>
      <c r="I26" s="1"/>
      <c r="J26" s="1"/>
      <c r="K26" s="1">
        <v>0</v>
      </c>
    </row>
    <row r="27" spans="1:11" ht="16.8" x14ac:dyDescent="0.3">
      <c r="A27" s="116" t="s">
        <v>222</v>
      </c>
      <c r="B27" s="39"/>
      <c r="C27" s="1">
        <v>45.5</v>
      </c>
      <c r="D27" s="1"/>
      <c r="E27" s="1"/>
      <c r="F27" s="1"/>
      <c r="G27" s="1"/>
      <c r="H27" s="1"/>
      <c r="I27" s="1"/>
      <c r="J27" s="1"/>
      <c r="K27" s="1">
        <v>0</v>
      </c>
    </row>
    <row r="28" spans="1:11" ht="16.8" x14ac:dyDescent="0.3">
      <c r="A28" s="116" t="s">
        <v>14</v>
      </c>
      <c r="B28" s="39"/>
      <c r="C28" s="1">
        <v>38.75</v>
      </c>
      <c r="D28" s="1"/>
      <c r="E28" s="1"/>
      <c r="F28" s="1"/>
      <c r="G28" s="1"/>
      <c r="H28" s="1"/>
      <c r="I28" s="1"/>
      <c r="J28" s="1"/>
      <c r="K28" s="1">
        <v>0</v>
      </c>
    </row>
    <row r="29" spans="1:11" ht="16.8" x14ac:dyDescent="0.3">
      <c r="A29" s="116" t="s">
        <v>15</v>
      </c>
      <c r="B29" s="39"/>
      <c r="C29" s="1">
        <v>57</v>
      </c>
      <c r="D29" s="1"/>
      <c r="E29" s="1"/>
      <c r="F29" s="1"/>
      <c r="G29" s="1"/>
      <c r="H29" s="1"/>
      <c r="I29" s="1"/>
      <c r="J29" s="1"/>
      <c r="K29" s="1">
        <v>0</v>
      </c>
    </row>
    <row r="30" spans="1:11" ht="16.8" x14ac:dyDescent="0.3">
      <c r="A30" s="116" t="s">
        <v>16</v>
      </c>
      <c r="B30" s="39"/>
      <c r="C30" s="1">
        <v>25.75</v>
      </c>
      <c r="D30" s="1"/>
      <c r="E30" s="1"/>
      <c r="F30" s="1"/>
      <c r="G30" s="1"/>
      <c r="H30" s="1"/>
      <c r="I30" s="1"/>
      <c r="J30" s="1"/>
      <c r="K30" s="1">
        <v>0</v>
      </c>
    </row>
    <row r="31" spans="1:11" ht="16.8" x14ac:dyDescent="0.3">
      <c r="A31" s="116" t="s">
        <v>18</v>
      </c>
      <c r="B31" s="39"/>
      <c r="C31" s="1">
        <v>48</v>
      </c>
      <c r="D31" s="1"/>
      <c r="E31" s="1"/>
      <c r="F31" s="1"/>
      <c r="G31" s="1"/>
      <c r="H31" s="1"/>
      <c r="I31" s="1"/>
      <c r="J31" s="1"/>
      <c r="K31" s="1">
        <v>0</v>
      </c>
    </row>
    <row r="32" spans="1:11" ht="16.8" x14ac:dyDescent="0.3">
      <c r="A32" s="116" t="s">
        <v>19</v>
      </c>
      <c r="B32" s="39"/>
      <c r="C32" s="1">
        <v>44.25</v>
      </c>
      <c r="D32" s="1"/>
      <c r="E32" s="1"/>
      <c r="F32" s="1"/>
      <c r="G32" s="1"/>
      <c r="H32" s="1"/>
      <c r="I32" s="1"/>
      <c r="J32" s="1"/>
      <c r="K32" s="1">
        <v>0</v>
      </c>
    </row>
    <row r="33" spans="1:11" ht="16.8" x14ac:dyDescent="0.3">
      <c r="A33" s="119"/>
      <c r="B33" s="39"/>
      <c r="C33" s="1"/>
      <c r="D33" s="1"/>
      <c r="E33" s="1"/>
      <c r="F33" s="1"/>
      <c r="G33" s="1"/>
      <c r="H33" s="1"/>
      <c r="I33" s="1"/>
      <c r="J33" s="1"/>
      <c r="K33" s="1"/>
    </row>
    <row r="34" spans="1:11" ht="16.8" x14ac:dyDescent="0.3">
      <c r="A34" s="120" t="s">
        <v>126</v>
      </c>
      <c r="B34" s="35">
        <f>SUM(C34:J34)-K34</f>
        <v>243.25</v>
      </c>
      <c r="C34" s="36">
        <f>SUM(C35:C41)</f>
        <v>189.25</v>
      </c>
      <c r="D34" s="1">
        <v>10</v>
      </c>
      <c r="E34" s="1">
        <v>6</v>
      </c>
      <c r="F34" s="1">
        <v>10</v>
      </c>
      <c r="G34" s="1">
        <v>0</v>
      </c>
      <c r="H34" s="1">
        <v>10</v>
      </c>
      <c r="I34" s="1">
        <v>10</v>
      </c>
      <c r="J34" s="1">
        <v>10</v>
      </c>
      <c r="K34" s="1">
        <v>2</v>
      </c>
    </row>
    <row r="35" spans="1:11" ht="45.75" customHeight="1" x14ac:dyDescent="0.3">
      <c r="A35" s="118" t="s">
        <v>144</v>
      </c>
      <c r="B35" s="39"/>
      <c r="C35" s="1">
        <v>12</v>
      </c>
      <c r="D35" s="1"/>
      <c r="E35" s="1"/>
      <c r="F35" s="1"/>
      <c r="G35" s="1"/>
      <c r="H35" s="1"/>
      <c r="I35" s="1"/>
      <c r="J35" s="1"/>
      <c r="K35" s="1">
        <v>0</v>
      </c>
    </row>
    <row r="36" spans="1:11" ht="16.8" x14ac:dyDescent="0.3">
      <c r="A36" s="116" t="s">
        <v>20</v>
      </c>
      <c r="B36" s="39"/>
      <c r="C36" s="1">
        <v>18.25</v>
      </c>
      <c r="D36" s="1"/>
      <c r="E36" s="1"/>
      <c r="F36" s="1"/>
      <c r="G36" s="1"/>
      <c r="H36" s="1"/>
      <c r="I36" s="1"/>
      <c r="J36" s="1"/>
      <c r="K36" s="1">
        <v>2</v>
      </c>
    </row>
    <row r="37" spans="1:11" ht="18" customHeight="1" x14ac:dyDescent="0.3">
      <c r="A37" s="116" t="s">
        <v>21</v>
      </c>
      <c r="B37" s="39"/>
      <c r="C37" s="1">
        <v>29.5</v>
      </c>
      <c r="D37" s="1"/>
      <c r="E37" s="1"/>
      <c r="F37" s="1"/>
      <c r="G37" s="1"/>
      <c r="H37" s="1"/>
      <c r="I37" s="1"/>
      <c r="J37" s="1"/>
      <c r="K37" s="1">
        <v>0</v>
      </c>
    </row>
    <row r="38" spans="1:11" ht="16.8" x14ac:dyDescent="0.3">
      <c r="A38" s="116" t="s">
        <v>22</v>
      </c>
      <c r="B38" s="39"/>
      <c r="C38" s="1">
        <v>14.5</v>
      </c>
      <c r="D38" s="1"/>
      <c r="E38" s="1"/>
      <c r="F38" s="1"/>
      <c r="G38" s="1"/>
      <c r="H38" s="1"/>
      <c r="I38" s="1"/>
      <c r="J38" s="1"/>
      <c r="K38" s="1">
        <v>0</v>
      </c>
    </row>
    <row r="39" spans="1:11" ht="16.8" x14ac:dyDescent="0.3">
      <c r="A39" s="116" t="s">
        <v>23</v>
      </c>
      <c r="B39" s="39"/>
      <c r="C39" s="1">
        <v>46.5</v>
      </c>
      <c r="D39" s="1"/>
      <c r="E39" s="1"/>
      <c r="F39" s="1"/>
      <c r="G39" s="1"/>
      <c r="H39" s="1"/>
      <c r="I39" s="1"/>
      <c r="J39" s="1"/>
      <c r="K39" s="1">
        <v>0</v>
      </c>
    </row>
    <row r="40" spans="1:11" ht="16.8" x14ac:dyDescent="0.3">
      <c r="A40" s="116" t="s">
        <v>24</v>
      </c>
      <c r="B40" s="39"/>
      <c r="C40" s="1">
        <v>32.5</v>
      </c>
      <c r="D40" s="1"/>
      <c r="E40" s="1"/>
      <c r="F40" s="1"/>
      <c r="G40" s="1"/>
      <c r="H40" s="1"/>
      <c r="I40" s="1"/>
      <c r="J40" s="1"/>
      <c r="K40" s="1">
        <v>0</v>
      </c>
    </row>
    <row r="41" spans="1:11" ht="16.8" x14ac:dyDescent="0.3">
      <c r="A41" s="116" t="s">
        <v>25</v>
      </c>
      <c r="B41" s="39"/>
      <c r="C41" s="1">
        <v>36</v>
      </c>
      <c r="D41" s="1"/>
      <c r="E41" s="1"/>
      <c r="F41" s="1"/>
      <c r="G41" s="1"/>
      <c r="H41" s="1"/>
      <c r="I41" s="1"/>
      <c r="J41" s="1"/>
      <c r="K41" s="1">
        <v>0</v>
      </c>
    </row>
  </sheetData>
  <pageMargins left="0.7" right="0.7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96EC-D6ED-41F1-A21B-FF8C1479A9A0}">
  <sheetPr>
    <pageSetUpPr fitToPage="1"/>
  </sheetPr>
  <dimension ref="A1:T71"/>
  <sheetViews>
    <sheetView topLeftCell="A67" zoomScale="160" zoomScaleNormal="160" workbookViewId="0">
      <selection activeCell="W28" sqref="W28"/>
    </sheetView>
  </sheetViews>
  <sheetFormatPr defaultRowHeight="14.4" x14ac:dyDescent="0.3"/>
  <cols>
    <col min="1" max="1" width="14.44140625" customWidth="1"/>
    <col min="2" max="2" width="6.109375" style="48" customWidth="1"/>
    <col min="3" max="3" width="27.33203125" style="48" customWidth="1"/>
    <col min="4" max="4" width="12.88671875" style="48" customWidth="1"/>
    <col min="5" max="16" width="0" style="48" hidden="1" customWidth="1"/>
    <col min="17" max="17" width="1.88671875" style="48" customWidth="1"/>
    <col min="18" max="18" width="12" style="48" customWidth="1"/>
    <col min="19" max="19" width="11.21875" customWidth="1"/>
  </cols>
  <sheetData>
    <row r="1" spans="1:19" x14ac:dyDescent="0.3">
      <c r="R1" s="121" t="s">
        <v>156</v>
      </c>
    </row>
    <row r="2" spans="1:19" ht="17.399999999999999" x14ac:dyDescent="0.3">
      <c r="C2" s="62" t="s">
        <v>130</v>
      </c>
    </row>
    <row r="3" spans="1:19" ht="17.399999999999999" x14ac:dyDescent="0.3">
      <c r="A3" t="s">
        <v>134</v>
      </c>
      <c r="C3" s="72" t="s">
        <v>215</v>
      </c>
    </row>
    <row r="5" spans="1:19" ht="15" x14ac:dyDescent="0.3">
      <c r="A5" t="s">
        <v>134</v>
      </c>
      <c r="B5" s="60"/>
      <c r="C5" s="49" t="s">
        <v>140</v>
      </c>
    </row>
    <row r="6" spans="1:19" ht="15" x14ac:dyDescent="0.3">
      <c r="B6" s="60"/>
      <c r="C6" s="49"/>
      <c r="D6" s="64" t="s">
        <v>133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 t="s">
        <v>131</v>
      </c>
      <c r="S6" s="196" t="s">
        <v>261</v>
      </c>
    </row>
    <row r="7" spans="1:19" ht="16.8" x14ac:dyDescent="0.3">
      <c r="B7" s="50">
        <v>1</v>
      </c>
      <c r="C7" s="144" t="s">
        <v>4</v>
      </c>
      <c r="D7" s="52">
        <f t="shared" ref="D7:D16" si="0">SUM(E7:Q7)</f>
        <v>73.59</v>
      </c>
      <c r="E7" s="53">
        <v>1</v>
      </c>
      <c r="F7" s="53">
        <v>3.67</v>
      </c>
      <c r="G7" s="53">
        <v>1</v>
      </c>
      <c r="H7" s="53">
        <v>15</v>
      </c>
      <c r="I7" s="53">
        <v>10</v>
      </c>
      <c r="J7" s="53">
        <v>0</v>
      </c>
      <c r="K7" s="53">
        <v>2.42</v>
      </c>
      <c r="L7" s="53">
        <v>10</v>
      </c>
      <c r="M7" s="53">
        <v>15</v>
      </c>
      <c r="N7" s="53">
        <v>5</v>
      </c>
      <c r="O7" s="53">
        <v>1.5</v>
      </c>
      <c r="P7" s="53">
        <v>0</v>
      </c>
      <c r="Q7" s="53">
        <v>9</v>
      </c>
      <c r="R7" s="54">
        <f t="shared" ref="R7:R16" si="1">SUM(E7:Q7)-E7-G7-F7</f>
        <v>67.92</v>
      </c>
      <c r="S7" s="51" t="s">
        <v>233</v>
      </c>
    </row>
    <row r="8" spans="1:19" ht="16.8" x14ac:dyDescent="0.3">
      <c r="B8" s="50">
        <v>2</v>
      </c>
      <c r="C8" s="51" t="s">
        <v>222</v>
      </c>
      <c r="D8" s="52">
        <f t="shared" si="0"/>
        <v>75.759999999999991</v>
      </c>
      <c r="E8" s="53">
        <v>1</v>
      </c>
      <c r="F8" s="53">
        <v>6.33</v>
      </c>
      <c r="G8" s="53">
        <v>1</v>
      </c>
      <c r="H8" s="53">
        <v>12</v>
      </c>
      <c r="I8" s="53">
        <v>10</v>
      </c>
      <c r="J8" s="53">
        <v>0.5</v>
      </c>
      <c r="K8" s="53">
        <v>2.93</v>
      </c>
      <c r="L8" s="53">
        <v>10</v>
      </c>
      <c r="M8" s="53">
        <v>15</v>
      </c>
      <c r="N8" s="53">
        <v>4</v>
      </c>
      <c r="O8" s="53">
        <v>1</v>
      </c>
      <c r="P8" s="53">
        <v>4</v>
      </c>
      <c r="Q8" s="53">
        <v>8</v>
      </c>
      <c r="R8" s="54">
        <f t="shared" si="1"/>
        <v>67.429999999999993</v>
      </c>
      <c r="S8" s="196" t="s">
        <v>260</v>
      </c>
    </row>
    <row r="9" spans="1:19" ht="16.8" x14ac:dyDescent="0.3">
      <c r="B9" s="50">
        <v>3</v>
      </c>
      <c r="C9" s="51" t="s">
        <v>23</v>
      </c>
      <c r="D9" s="52">
        <f t="shared" si="0"/>
        <v>67.17</v>
      </c>
      <c r="E9" s="53">
        <v>1</v>
      </c>
      <c r="F9" s="53">
        <v>3.67</v>
      </c>
      <c r="G9" s="53">
        <v>1</v>
      </c>
      <c r="H9" s="53">
        <v>15</v>
      </c>
      <c r="I9" s="53">
        <v>7.5</v>
      </c>
      <c r="J9" s="53">
        <v>1</v>
      </c>
      <c r="K9" s="53">
        <v>0</v>
      </c>
      <c r="L9" s="53">
        <v>10</v>
      </c>
      <c r="M9" s="53">
        <v>10</v>
      </c>
      <c r="N9" s="53">
        <v>1</v>
      </c>
      <c r="O9" s="53">
        <v>4</v>
      </c>
      <c r="P9" s="53">
        <v>12</v>
      </c>
      <c r="Q9" s="53">
        <v>1</v>
      </c>
      <c r="R9" s="54">
        <f t="shared" si="1"/>
        <v>61.5</v>
      </c>
      <c r="S9" s="196" t="s">
        <v>260</v>
      </c>
    </row>
    <row r="10" spans="1:19" ht="16.8" x14ac:dyDescent="0.3">
      <c r="B10" s="50">
        <v>4</v>
      </c>
      <c r="C10" s="51" t="s">
        <v>2</v>
      </c>
      <c r="D10" s="52">
        <f t="shared" si="0"/>
        <v>67.97999999999999</v>
      </c>
      <c r="E10" s="53">
        <v>1</v>
      </c>
      <c r="F10" s="53">
        <v>6.33</v>
      </c>
      <c r="G10" s="53">
        <v>1</v>
      </c>
      <c r="H10" s="53">
        <v>15</v>
      </c>
      <c r="I10" s="53">
        <v>5</v>
      </c>
      <c r="J10" s="53">
        <v>1</v>
      </c>
      <c r="K10" s="53">
        <v>1.1499999999999999</v>
      </c>
      <c r="L10" s="53">
        <v>10</v>
      </c>
      <c r="M10" s="53">
        <v>10</v>
      </c>
      <c r="N10" s="53">
        <v>4</v>
      </c>
      <c r="O10" s="53">
        <v>1.5</v>
      </c>
      <c r="P10" s="53">
        <v>4</v>
      </c>
      <c r="Q10" s="53">
        <v>8</v>
      </c>
      <c r="R10" s="54">
        <f t="shared" si="1"/>
        <v>59.649999999999991</v>
      </c>
      <c r="S10" t="s">
        <v>260</v>
      </c>
    </row>
    <row r="11" spans="1:19" ht="16.8" x14ac:dyDescent="0.3">
      <c r="B11" s="50">
        <v>5</v>
      </c>
      <c r="C11" s="51" t="s">
        <v>17</v>
      </c>
      <c r="D11" s="52">
        <f t="shared" si="0"/>
        <v>67.28</v>
      </c>
      <c r="E11" s="53">
        <v>0.5</v>
      </c>
      <c r="F11" s="53">
        <v>6.33</v>
      </c>
      <c r="G11" s="53">
        <v>1</v>
      </c>
      <c r="H11" s="53">
        <v>12</v>
      </c>
      <c r="I11" s="53">
        <v>10</v>
      </c>
      <c r="J11" s="53">
        <v>1</v>
      </c>
      <c r="K11" s="53">
        <v>4.45</v>
      </c>
      <c r="L11" s="53">
        <v>10</v>
      </c>
      <c r="M11" s="53">
        <v>10</v>
      </c>
      <c r="N11" s="53">
        <v>4</v>
      </c>
      <c r="O11" s="53">
        <v>0</v>
      </c>
      <c r="P11" s="53">
        <v>2</v>
      </c>
      <c r="Q11" s="53">
        <v>6</v>
      </c>
      <c r="R11" s="54">
        <f t="shared" si="1"/>
        <v>59.45</v>
      </c>
      <c r="S11" t="s">
        <v>260</v>
      </c>
    </row>
    <row r="12" spans="1:19" ht="16.8" x14ac:dyDescent="0.3">
      <c r="B12" s="50">
        <v>6</v>
      </c>
      <c r="C12" s="51" t="s">
        <v>6</v>
      </c>
      <c r="D12" s="52">
        <f t="shared" si="0"/>
        <v>60.33</v>
      </c>
      <c r="E12" s="53">
        <v>1</v>
      </c>
      <c r="F12" s="53">
        <v>6.33</v>
      </c>
      <c r="G12" s="53">
        <v>1</v>
      </c>
      <c r="H12" s="53">
        <v>12</v>
      </c>
      <c r="I12" s="53">
        <v>0</v>
      </c>
      <c r="J12" s="53">
        <v>0</v>
      </c>
      <c r="K12" s="53">
        <v>0</v>
      </c>
      <c r="L12" s="53">
        <v>5</v>
      </c>
      <c r="M12" s="53">
        <v>10</v>
      </c>
      <c r="N12" s="53">
        <v>5</v>
      </c>
      <c r="O12" s="53">
        <v>5</v>
      </c>
      <c r="P12" s="53">
        <v>6</v>
      </c>
      <c r="Q12" s="53">
        <v>9</v>
      </c>
      <c r="R12" s="54">
        <f t="shared" si="1"/>
        <v>52</v>
      </c>
      <c r="S12" t="s">
        <v>260</v>
      </c>
    </row>
    <row r="13" spans="1:19" ht="16.8" x14ac:dyDescent="0.3">
      <c r="B13" s="50">
        <v>7</v>
      </c>
      <c r="C13" s="51" t="s">
        <v>15</v>
      </c>
      <c r="D13" s="52">
        <f t="shared" si="0"/>
        <v>58.83</v>
      </c>
      <c r="E13" s="53">
        <v>0.5</v>
      </c>
      <c r="F13" s="53">
        <v>6.33</v>
      </c>
      <c r="G13" s="53">
        <v>1</v>
      </c>
      <c r="H13" s="53">
        <v>15</v>
      </c>
      <c r="I13" s="53">
        <v>2.5</v>
      </c>
      <c r="J13" s="53">
        <v>1</v>
      </c>
      <c r="K13" s="53">
        <v>0</v>
      </c>
      <c r="L13" s="53">
        <v>5</v>
      </c>
      <c r="M13" s="53">
        <v>10</v>
      </c>
      <c r="N13" s="53">
        <v>5</v>
      </c>
      <c r="O13" s="53">
        <v>2.5</v>
      </c>
      <c r="P13" s="53">
        <v>2</v>
      </c>
      <c r="Q13" s="53">
        <v>8</v>
      </c>
      <c r="R13" s="54">
        <f t="shared" si="1"/>
        <v>51</v>
      </c>
      <c r="S13" t="s">
        <v>260</v>
      </c>
    </row>
    <row r="14" spans="1:19" ht="16.8" x14ac:dyDescent="0.3">
      <c r="B14" s="50">
        <v>8</v>
      </c>
      <c r="C14" s="51" t="s">
        <v>18</v>
      </c>
      <c r="D14" s="52">
        <f t="shared" si="0"/>
        <v>58.48</v>
      </c>
      <c r="E14" s="53">
        <v>1</v>
      </c>
      <c r="F14" s="53">
        <v>6.33</v>
      </c>
      <c r="G14" s="53">
        <v>1</v>
      </c>
      <c r="H14" s="53">
        <v>9</v>
      </c>
      <c r="I14" s="53">
        <v>0</v>
      </c>
      <c r="J14" s="53">
        <v>1</v>
      </c>
      <c r="K14" s="53">
        <v>1.1499999999999999</v>
      </c>
      <c r="L14" s="53">
        <v>10</v>
      </c>
      <c r="M14" s="53">
        <v>15</v>
      </c>
      <c r="N14" s="53">
        <v>0</v>
      </c>
      <c r="O14" s="53">
        <v>5</v>
      </c>
      <c r="P14" s="53">
        <v>0</v>
      </c>
      <c r="Q14" s="53">
        <v>9</v>
      </c>
      <c r="R14" s="54">
        <f t="shared" si="1"/>
        <v>50.15</v>
      </c>
      <c r="S14" t="s">
        <v>260</v>
      </c>
    </row>
    <row r="15" spans="1:19" ht="16.8" x14ac:dyDescent="0.3">
      <c r="B15" s="50">
        <v>9</v>
      </c>
      <c r="C15" s="51" t="s">
        <v>16</v>
      </c>
      <c r="D15" s="52">
        <f t="shared" si="0"/>
        <v>52</v>
      </c>
      <c r="E15" s="53">
        <v>1</v>
      </c>
      <c r="F15" s="53">
        <v>0</v>
      </c>
      <c r="G15" s="53">
        <v>1</v>
      </c>
      <c r="H15" s="53">
        <v>9</v>
      </c>
      <c r="I15" s="53">
        <v>7.5</v>
      </c>
      <c r="J15" s="53">
        <v>0.5</v>
      </c>
      <c r="K15" s="53">
        <v>0</v>
      </c>
      <c r="L15" s="53">
        <v>10</v>
      </c>
      <c r="M15" s="53">
        <v>15</v>
      </c>
      <c r="N15" s="53">
        <v>2</v>
      </c>
      <c r="O15" s="53">
        <v>4</v>
      </c>
      <c r="P15" s="53">
        <v>2</v>
      </c>
      <c r="Q15" s="53">
        <v>0</v>
      </c>
      <c r="R15" s="54">
        <f t="shared" si="1"/>
        <v>50</v>
      </c>
      <c r="S15" t="s">
        <v>260</v>
      </c>
    </row>
    <row r="16" spans="1:19" ht="16.8" x14ac:dyDescent="0.3">
      <c r="B16" s="50">
        <v>10</v>
      </c>
      <c r="C16" s="51" t="s">
        <v>10</v>
      </c>
      <c r="D16" s="52">
        <f t="shared" si="0"/>
        <v>55.67</v>
      </c>
      <c r="E16" s="53">
        <v>1</v>
      </c>
      <c r="F16" s="53">
        <v>3.67</v>
      </c>
      <c r="G16" s="53">
        <v>1</v>
      </c>
      <c r="H16" s="53">
        <v>9</v>
      </c>
      <c r="I16" s="53">
        <v>10</v>
      </c>
      <c r="J16" s="53">
        <v>0</v>
      </c>
      <c r="K16" s="53">
        <v>0</v>
      </c>
      <c r="L16" s="53">
        <v>6</v>
      </c>
      <c r="M16" s="53">
        <v>15</v>
      </c>
      <c r="N16" s="53">
        <v>4</v>
      </c>
      <c r="O16" s="53">
        <v>1</v>
      </c>
      <c r="P16" s="53">
        <v>2</v>
      </c>
      <c r="Q16" s="53">
        <v>3</v>
      </c>
      <c r="R16" s="54">
        <f t="shared" si="1"/>
        <v>50</v>
      </c>
      <c r="S16" t="s">
        <v>260</v>
      </c>
    </row>
    <row r="17" spans="1:19" ht="16.8" x14ac:dyDescent="0.3">
      <c r="B17" s="50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9" ht="16.8" x14ac:dyDescent="0.3">
      <c r="B18" s="50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1:19" ht="45" x14ac:dyDescent="0.3">
      <c r="A19" t="s">
        <v>134</v>
      </c>
      <c r="B19" s="50"/>
      <c r="C19" s="172" t="s">
        <v>139</v>
      </c>
    </row>
    <row r="20" spans="1:19" ht="15" x14ac:dyDescent="0.3">
      <c r="B20" s="50"/>
      <c r="C20" s="55"/>
      <c r="D20" s="64" t="s">
        <v>133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 t="s">
        <v>132</v>
      </c>
      <c r="S20" s="197" t="s">
        <v>261</v>
      </c>
    </row>
    <row r="21" spans="1:19" ht="16.8" x14ac:dyDescent="0.3">
      <c r="B21" s="50">
        <v>1</v>
      </c>
      <c r="C21" s="144" t="s">
        <v>222</v>
      </c>
      <c r="D21" s="52">
        <f>'Первая Помощь'!D7</f>
        <v>75.759999999999991</v>
      </c>
      <c r="E21" s="70">
        <v>1</v>
      </c>
      <c r="F21" s="53">
        <v>6.33</v>
      </c>
      <c r="G21" s="53">
        <v>1</v>
      </c>
      <c r="H21" s="53">
        <v>12</v>
      </c>
      <c r="I21" s="53">
        <v>10</v>
      </c>
      <c r="J21" s="53">
        <v>0.5</v>
      </c>
      <c r="K21" s="53">
        <v>2.93</v>
      </c>
      <c r="L21" s="53">
        <v>10</v>
      </c>
      <c r="M21" s="53">
        <v>15</v>
      </c>
      <c r="N21" s="53">
        <v>4</v>
      </c>
      <c r="O21" s="53">
        <v>1</v>
      </c>
      <c r="P21" s="53">
        <v>4</v>
      </c>
      <c r="Q21" s="71"/>
      <c r="R21" s="56">
        <v>56.26</v>
      </c>
      <c r="S21" s="51" t="s">
        <v>233</v>
      </c>
    </row>
    <row r="22" spans="1:19" ht="16.8" x14ac:dyDescent="0.3">
      <c r="B22" s="50">
        <v>2</v>
      </c>
      <c r="C22" s="51" t="s">
        <v>4</v>
      </c>
      <c r="D22" s="52">
        <f>'Первая Помощь'!D8</f>
        <v>73.59</v>
      </c>
      <c r="E22" s="70">
        <v>1</v>
      </c>
      <c r="F22" s="53">
        <v>3.67</v>
      </c>
      <c r="G22" s="53">
        <v>1</v>
      </c>
      <c r="H22" s="53">
        <v>15</v>
      </c>
      <c r="I22" s="53">
        <v>10</v>
      </c>
      <c r="J22" s="53">
        <v>0</v>
      </c>
      <c r="K22" s="53">
        <v>2.42</v>
      </c>
      <c r="L22" s="53">
        <v>10</v>
      </c>
      <c r="M22" s="53">
        <v>15</v>
      </c>
      <c r="N22" s="53">
        <v>5</v>
      </c>
      <c r="O22" s="53">
        <v>1.5</v>
      </c>
      <c r="P22" s="53">
        <v>0</v>
      </c>
      <c r="Q22" s="71"/>
      <c r="R22" s="56">
        <f>'Первая Помощь'!S8</f>
        <v>56.09</v>
      </c>
      <c r="S22" s="197" t="s">
        <v>260</v>
      </c>
    </row>
    <row r="23" spans="1:19" ht="16.8" x14ac:dyDescent="0.3">
      <c r="B23" s="50">
        <v>3</v>
      </c>
      <c r="C23" s="51" t="s">
        <v>17</v>
      </c>
      <c r="D23" s="52">
        <f>'Первая Помощь'!D9</f>
        <v>67.28</v>
      </c>
      <c r="E23" s="70">
        <v>0.5</v>
      </c>
      <c r="F23" s="53">
        <v>6.33</v>
      </c>
      <c r="G23" s="53">
        <v>1</v>
      </c>
      <c r="H23" s="53">
        <v>12</v>
      </c>
      <c r="I23" s="53">
        <v>10</v>
      </c>
      <c r="J23" s="53">
        <v>1</v>
      </c>
      <c r="K23" s="53">
        <v>4.45</v>
      </c>
      <c r="L23" s="53">
        <v>10</v>
      </c>
      <c r="M23" s="53">
        <v>10</v>
      </c>
      <c r="N23" s="53">
        <v>4</v>
      </c>
      <c r="O23" s="53">
        <v>0</v>
      </c>
      <c r="P23" s="53">
        <v>2</v>
      </c>
      <c r="Q23" s="71"/>
      <c r="R23" s="56">
        <f>'Первая Помощь'!S9</f>
        <v>52.78</v>
      </c>
      <c r="S23" s="197" t="s">
        <v>260</v>
      </c>
    </row>
    <row r="24" spans="1:19" ht="16.8" x14ac:dyDescent="0.3">
      <c r="B24" s="50">
        <v>4</v>
      </c>
      <c r="C24" s="51" t="s">
        <v>2</v>
      </c>
      <c r="D24" s="52">
        <f>'Первая Помощь'!D10</f>
        <v>67.97999999999999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56">
        <f>'Первая Помощь'!S10</f>
        <v>47.48</v>
      </c>
      <c r="S24" s="197" t="s">
        <v>260</v>
      </c>
    </row>
    <row r="25" spans="1:19" ht="16.8" x14ac:dyDescent="0.3">
      <c r="B25" s="50">
        <v>5</v>
      </c>
      <c r="C25" s="51" t="s">
        <v>23</v>
      </c>
      <c r="D25" s="52">
        <f>'Первая Помощь'!D11</f>
        <v>67.17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56">
        <f>'Первая Помощь'!S11</f>
        <v>46.17</v>
      </c>
      <c r="S25" s="197" t="s">
        <v>260</v>
      </c>
    </row>
    <row r="26" spans="1:19" ht="16.8" x14ac:dyDescent="0.3">
      <c r="B26" s="50">
        <v>6</v>
      </c>
      <c r="C26" s="51" t="s">
        <v>10</v>
      </c>
      <c r="D26" s="52">
        <f>'Первая Помощь'!D12</f>
        <v>55.67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56">
        <f>'Первая Помощь'!S12</f>
        <v>43.67</v>
      </c>
      <c r="S26" s="197" t="s">
        <v>260</v>
      </c>
    </row>
    <row r="27" spans="1:19" ht="16.8" x14ac:dyDescent="0.3">
      <c r="B27" s="50">
        <v>7</v>
      </c>
      <c r="C27" s="51" t="s">
        <v>16</v>
      </c>
      <c r="D27" s="52">
        <f>'Первая Помощь'!D13</f>
        <v>52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56">
        <f>'Первая Помощь'!S13</f>
        <v>41.5</v>
      </c>
      <c r="S27" s="197" t="s">
        <v>260</v>
      </c>
    </row>
    <row r="28" spans="1:19" ht="16.8" x14ac:dyDescent="0.3">
      <c r="B28" s="50">
        <v>8</v>
      </c>
      <c r="C28" s="51" t="s">
        <v>18</v>
      </c>
      <c r="D28" s="52">
        <f>'Первая Помощь'!D14</f>
        <v>58.48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56">
        <f>'Первая Помощь'!S14</f>
        <v>41.48</v>
      </c>
      <c r="S28" s="197" t="s">
        <v>260</v>
      </c>
    </row>
    <row r="29" spans="1:19" ht="16.8" x14ac:dyDescent="0.3">
      <c r="B29" s="50">
        <v>9</v>
      </c>
      <c r="C29" s="51" t="s">
        <v>15</v>
      </c>
      <c r="D29" s="52">
        <f>'Первая Помощь'!D15</f>
        <v>58.83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56">
        <f>'Первая Помощь'!S15</f>
        <v>38.83</v>
      </c>
      <c r="S29" s="197" t="s">
        <v>260</v>
      </c>
    </row>
    <row r="30" spans="1:19" ht="15" x14ac:dyDescent="0.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9" ht="16.8" x14ac:dyDescent="0.3">
      <c r="A31" t="s">
        <v>134</v>
      </c>
      <c r="B31" s="51"/>
      <c r="C31" s="100" t="s">
        <v>145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9" ht="16.8" x14ac:dyDescent="0.3">
      <c r="B32" s="51"/>
      <c r="C32" s="100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196" t="s">
        <v>261</v>
      </c>
    </row>
    <row r="33" spans="1:19" ht="17.399999999999999" x14ac:dyDescent="0.3">
      <c r="B33" s="51">
        <v>1</v>
      </c>
      <c r="C33" s="145" t="s">
        <v>222</v>
      </c>
      <c r="D33" s="95">
        <v>129.76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97">
        <v>75.760000000000005</v>
      </c>
      <c r="S33" s="51" t="s">
        <v>233</v>
      </c>
    </row>
    <row r="34" spans="1:19" ht="17.399999999999999" x14ac:dyDescent="0.3">
      <c r="B34" s="51">
        <v>2</v>
      </c>
      <c r="C34" s="60" t="s">
        <v>4</v>
      </c>
      <c r="D34" s="95">
        <v>111.59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97">
        <v>73.59</v>
      </c>
      <c r="S34" s="197" t="s">
        <v>260</v>
      </c>
    </row>
    <row r="35" spans="1:19" ht="17.399999999999999" x14ac:dyDescent="0.3">
      <c r="B35" s="51">
        <v>3</v>
      </c>
      <c r="C35" s="60" t="s">
        <v>2</v>
      </c>
      <c r="D35" s="95">
        <v>120.98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97">
        <v>67.98</v>
      </c>
      <c r="S35" s="197" t="s">
        <v>260</v>
      </c>
    </row>
    <row r="36" spans="1:19" ht="17.399999999999999" x14ac:dyDescent="0.3">
      <c r="B36" s="67"/>
      <c r="C36" s="76"/>
      <c r="D36" s="183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184"/>
    </row>
    <row r="37" spans="1:19" ht="17.399999999999999" x14ac:dyDescent="0.3">
      <c r="A37" t="s">
        <v>134</v>
      </c>
      <c r="B37" s="67"/>
      <c r="C37" s="185" t="s">
        <v>247</v>
      </c>
      <c r="D37" s="183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84"/>
    </row>
    <row r="38" spans="1:19" ht="17.399999999999999" x14ac:dyDescent="0.3">
      <c r="B38" s="51">
        <v>1</v>
      </c>
      <c r="C38" s="60" t="s">
        <v>8</v>
      </c>
      <c r="D38" s="18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184"/>
    </row>
    <row r="39" spans="1:19" ht="16.8" x14ac:dyDescent="0.3">
      <c r="B39" s="66"/>
      <c r="C39" s="67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9"/>
    </row>
    <row r="40" spans="1:19" ht="17.399999999999999" x14ac:dyDescent="0.3">
      <c r="A40" t="s">
        <v>134</v>
      </c>
      <c r="B40" s="66"/>
      <c r="C40" s="73" t="s">
        <v>141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1:19" ht="15" x14ac:dyDescent="0.3">
      <c r="B41" s="50">
        <v>1</v>
      </c>
      <c r="C41" s="51" t="s">
        <v>17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9" ht="15" x14ac:dyDescent="0.3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9" ht="17.399999999999999" x14ac:dyDescent="0.3">
      <c r="A43" t="s">
        <v>134</v>
      </c>
      <c r="B43" s="66"/>
      <c r="C43" s="73" t="s">
        <v>143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19" ht="15" x14ac:dyDescent="0.3">
      <c r="B44" s="50">
        <v>1</v>
      </c>
      <c r="C44" s="51" t="s">
        <v>26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9" ht="15" x14ac:dyDescent="0.3"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9" ht="20.399999999999999" x14ac:dyDescent="0.35">
      <c r="C46" s="75" t="s">
        <v>216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19" ht="15.6" x14ac:dyDescent="0.3">
      <c r="A47" t="s">
        <v>134</v>
      </c>
      <c r="C47" s="74" t="s">
        <v>138</v>
      </c>
    </row>
    <row r="48" spans="1:19" ht="15.6" x14ac:dyDescent="0.3">
      <c r="C48" s="57" t="s">
        <v>136</v>
      </c>
    </row>
    <row r="49" spans="1:3" ht="16.8" x14ac:dyDescent="0.3">
      <c r="C49" s="58" t="s">
        <v>127</v>
      </c>
    </row>
    <row r="50" spans="1:3" x14ac:dyDescent="0.3">
      <c r="B50" s="63">
        <v>1</v>
      </c>
      <c r="C50" s="59" t="s">
        <v>135</v>
      </c>
    </row>
    <row r="51" spans="1:3" x14ac:dyDescent="0.3">
      <c r="B51" s="63">
        <v>2</v>
      </c>
      <c r="C51" s="60" t="s">
        <v>222</v>
      </c>
    </row>
    <row r="52" spans="1:3" x14ac:dyDescent="0.3">
      <c r="B52" s="63">
        <v>3</v>
      </c>
      <c r="C52" s="60" t="s">
        <v>14</v>
      </c>
    </row>
    <row r="53" spans="1:3" x14ac:dyDescent="0.3">
      <c r="B53" s="63">
        <v>4</v>
      </c>
      <c r="C53" s="60" t="s">
        <v>15</v>
      </c>
    </row>
    <row r="54" spans="1:3" x14ac:dyDescent="0.3">
      <c r="B54" s="63">
        <v>5</v>
      </c>
      <c r="C54" s="60" t="s">
        <v>16</v>
      </c>
    </row>
    <row r="55" spans="1:3" x14ac:dyDescent="0.3">
      <c r="B55" s="63">
        <v>6</v>
      </c>
      <c r="C55" s="60" t="s">
        <v>18</v>
      </c>
    </row>
    <row r="56" spans="1:3" x14ac:dyDescent="0.3">
      <c r="B56" s="63">
        <v>7</v>
      </c>
      <c r="C56" s="60" t="s">
        <v>19</v>
      </c>
    </row>
    <row r="57" spans="1:3" x14ac:dyDescent="0.3">
      <c r="C57" s="76"/>
    </row>
    <row r="58" spans="1:3" ht="15.6" x14ac:dyDescent="0.3">
      <c r="A58" t="s">
        <v>134</v>
      </c>
      <c r="C58" s="74" t="s">
        <v>137</v>
      </c>
    </row>
    <row r="59" spans="1:3" ht="15.6" x14ac:dyDescent="0.3">
      <c r="C59" s="57" t="s">
        <v>129</v>
      </c>
    </row>
    <row r="60" spans="1:3" ht="15.6" x14ac:dyDescent="0.3">
      <c r="C60" s="61" t="s">
        <v>128</v>
      </c>
    </row>
    <row r="61" spans="1:3" x14ac:dyDescent="0.3">
      <c r="B61" s="63">
        <v>1</v>
      </c>
      <c r="C61" s="59" t="s">
        <v>26</v>
      </c>
    </row>
    <row r="62" spans="1:3" x14ac:dyDescent="0.3">
      <c r="B62" s="63">
        <v>2</v>
      </c>
      <c r="C62" s="60" t="s">
        <v>20</v>
      </c>
    </row>
    <row r="63" spans="1:3" x14ac:dyDescent="0.3">
      <c r="B63" s="63">
        <v>3</v>
      </c>
      <c r="C63" s="60" t="s">
        <v>21</v>
      </c>
    </row>
    <row r="64" spans="1:3" x14ac:dyDescent="0.3">
      <c r="B64" s="63">
        <v>4</v>
      </c>
      <c r="C64" s="60" t="s">
        <v>22</v>
      </c>
    </row>
    <row r="65" spans="1:20" x14ac:dyDescent="0.3">
      <c r="B65" s="63">
        <v>5</v>
      </c>
      <c r="C65" s="60" t="s">
        <v>23</v>
      </c>
    </row>
    <row r="66" spans="1:20" x14ac:dyDescent="0.3">
      <c r="B66" s="63">
        <v>6</v>
      </c>
      <c r="C66" s="60" t="s">
        <v>24</v>
      </c>
    </row>
    <row r="67" spans="1:20" x14ac:dyDescent="0.3">
      <c r="B67" s="63">
        <v>7</v>
      </c>
      <c r="C67" s="60" t="s">
        <v>25</v>
      </c>
    </row>
    <row r="69" spans="1:20" x14ac:dyDescent="0.3">
      <c r="A69" t="s">
        <v>134</v>
      </c>
      <c r="C69" s="173" t="s">
        <v>230</v>
      </c>
    </row>
    <row r="70" spans="1:20" x14ac:dyDescent="0.3">
      <c r="C70" s="174" t="s">
        <v>231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05"/>
      <c r="T70" s="176"/>
    </row>
    <row r="71" spans="1:20" x14ac:dyDescent="0.3">
      <c r="C71" s="177" t="s">
        <v>232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03"/>
      <c r="T71" s="146"/>
    </row>
  </sheetData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66EC-808C-4134-A78C-E6BF453CE077}">
  <dimension ref="A1:I34"/>
  <sheetViews>
    <sheetView zoomScale="85" zoomScaleNormal="85" workbookViewId="0">
      <selection activeCell="B7" sqref="B7"/>
    </sheetView>
  </sheetViews>
  <sheetFormatPr defaultRowHeight="14.4" x14ac:dyDescent="0.3"/>
  <cols>
    <col min="2" max="2" width="28.109375" customWidth="1"/>
    <col min="4" max="9" width="9.109375" style="6"/>
  </cols>
  <sheetData>
    <row r="1" spans="1:9" ht="31.2" customHeight="1" x14ac:dyDescent="0.3">
      <c r="D1" s="163" t="s">
        <v>224</v>
      </c>
    </row>
    <row r="2" spans="1:9" x14ac:dyDescent="0.3">
      <c r="A2" s="169"/>
      <c r="B2" s="47"/>
      <c r="C2" s="170"/>
      <c r="D2" s="149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</row>
    <row r="3" spans="1:9" x14ac:dyDescent="0.3">
      <c r="A3" s="165"/>
      <c r="B3" s="125"/>
      <c r="C3" s="171"/>
      <c r="D3" s="150" t="s">
        <v>39</v>
      </c>
      <c r="E3" s="5" t="s">
        <v>44</v>
      </c>
      <c r="F3" s="5" t="s">
        <v>45</v>
      </c>
      <c r="G3" s="5" t="s">
        <v>46</v>
      </c>
      <c r="H3" s="5" t="s">
        <v>47</v>
      </c>
      <c r="I3" s="5" t="s">
        <v>48</v>
      </c>
    </row>
    <row r="4" spans="1:9" ht="117.6" x14ac:dyDescent="0.3">
      <c r="A4" s="165"/>
      <c r="B4" s="125"/>
      <c r="C4" s="162" t="s">
        <v>225</v>
      </c>
      <c r="D4" s="77" t="s">
        <v>51</v>
      </c>
      <c r="E4" s="30" t="s">
        <v>53</v>
      </c>
      <c r="F4" s="30" t="s">
        <v>52</v>
      </c>
      <c r="G4" s="30" t="s">
        <v>54</v>
      </c>
      <c r="H4" s="30" t="s">
        <v>55</v>
      </c>
      <c r="I4" s="30" t="s">
        <v>56</v>
      </c>
    </row>
    <row r="5" spans="1:9" x14ac:dyDescent="0.3">
      <c r="A5" s="166" t="s">
        <v>227</v>
      </c>
      <c r="B5" s="125"/>
      <c r="C5" s="146" t="s">
        <v>226</v>
      </c>
      <c r="D5" s="4" t="s">
        <v>35</v>
      </c>
      <c r="E5" s="4" t="s">
        <v>35</v>
      </c>
      <c r="F5" s="4" t="s">
        <v>35</v>
      </c>
      <c r="G5" s="4" t="s">
        <v>35</v>
      </c>
      <c r="H5" s="4" t="s">
        <v>35</v>
      </c>
      <c r="I5" s="4" t="s">
        <v>35</v>
      </c>
    </row>
    <row r="6" spans="1:9" s="4" customFormat="1" x14ac:dyDescent="0.3">
      <c r="A6" s="167" t="s">
        <v>228</v>
      </c>
      <c r="B6" s="164" t="s">
        <v>34</v>
      </c>
      <c r="C6" s="168"/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</row>
    <row r="7" spans="1:9" ht="15.6" x14ac:dyDescent="0.3">
      <c r="A7" s="6">
        <v>1</v>
      </c>
      <c r="B7" s="78" t="s">
        <v>8</v>
      </c>
      <c r="C7" s="7">
        <f t="shared" ref="C7:C34" si="0" xml:space="preserve"> SUM(D7:I7)</f>
        <v>70</v>
      </c>
      <c r="D7" s="5">
        <v>12</v>
      </c>
      <c r="E7" s="5">
        <v>11</v>
      </c>
      <c r="F7" s="5">
        <v>12</v>
      </c>
      <c r="G7" s="5">
        <v>11</v>
      </c>
      <c r="H7" s="5">
        <v>12</v>
      </c>
      <c r="I7" s="5">
        <v>12</v>
      </c>
    </row>
    <row r="8" spans="1:9" ht="15.6" x14ac:dyDescent="0.3">
      <c r="A8" s="6">
        <v>2</v>
      </c>
      <c r="B8" s="1" t="s">
        <v>17</v>
      </c>
      <c r="C8" s="7">
        <f t="shared" si="0"/>
        <v>66</v>
      </c>
      <c r="D8" s="5">
        <v>10</v>
      </c>
      <c r="E8" s="5">
        <v>11</v>
      </c>
      <c r="F8" s="5">
        <v>12</v>
      </c>
      <c r="G8" s="5">
        <v>11</v>
      </c>
      <c r="H8" s="5">
        <v>10</v>
      </c>
      <c r="I8" s="5">
        <v>12</v>
      </c>
    </row>
    <row r="9" spans="1:9" ht="15.6" x14ac:dyDescent="0.3">
      <c r="A9" s="6">
        <v>3</v>
      </c>
      <c r="B9" s="1" t="s">
        <v>26</v>
      </c>
      <c r="C9" s="7">
        <f t="shared" si="0"/>
        <v>57</v>
      </c>
      <c r="D9" s="5">
        <v>9</v>
      </c>
      <c r="E9" s="5">
        <v>11</v>
      </c>
      <c r="F9" s="5">
        <v>9</v>
      </c>
      <c r="G9" s="5">
        <v>9</v>
      </c>
      <c r="H9" s="5">
        <v>10</v>
      </c>
      <c r="I9" s="5">
        <v>9</v>
      </c>
    </row>
    <row r="10" spans="1:9" ht="15.6" x14ac:dyDescent="0.3">
      <c r="A10" s="6">
        <v>4</v>
      </c>
      <c r="B10" s="1" t="s">
        <v>7</v>
      </c>
      <c r="C10" s="7">
        <f t="shared" si="0"/>
        <v>56</v>
      </c>
      <c r="D10" s="5">
        <v>5</v>
      </c>
      <c r="E10" s="5">
        <v>10</v>
      </c>
      <c r="F10" s="5">
        <v>11</v>
      </c>
      <c r="G10" s="5">
        <v>10</v>
      </c>
      <c r="H10" s="5">
        <v>12</v>
      </c>
      <c r="I10" s="5">
        <v>8</v>
      </c>
    </row>
    <row r="11" spans="1:9" ht="15.6" x14ac:dyDescent="0.3">
      <c r="A11" s="6">
        <v>5</v>
      </c>
      <c r="B11" s="1" t="s">
        <v>15</v>
      </c>
      <c r="C11" s="7">
        <f t="shared" si="0"/>
        <v>55</v>
      </c>
      <c r="D11" s="5">
        <v>6</v>
      </c>
      <c r="E11" s="5">
        <v>10</v>
      </c>
      <c r="F11" s="5">
        <v>10</v>
      </c>
      <c r="G11" s="5">
        <v>10</v>
      </c>
      <c r="H11" s="5">
        <v>10</v>
      </c>
      <c r="I11" s="5">
        <v>9</v>
      </c>
    </row>
    <row r="12" spans="1:9" ht="15.6" x14ac:dyDescent="0.3">
      <c r="A12" s="6">
        <v>6</v>
      </c>
      <c r="B12" s="1" t="s">
        <v>222</v>
      </c>
      <c r="C12" s="7">
        <f t="shared" si="0"/>
        <v>54</v>
      </c>
      <c r="D12" s="5">
        <v>6</v>
      </c>
      <c r="E12" s="5">
        <v>9</v>
      </c>
      <c r="F12" s="5">
        <v>10</v>
      </c>
      <c r="G12" s="5">
        <v>11</v>
      </c>
      <c r="H12" s="5">
        <v>10</v>
      </c>
      <c r="I12" s="5">
        <v>8</v>
      </c>
    </row>
    <row r="13" spans="1:9" ht="15.6" x14ac:dyDescent="0.3">
      <c r="A13" s="6">
        <v>7</v>
      </c>
      <c r="B13" s="1" t="s">
        <v>6</v>
      </c>
      <c r="C13" s="7">
        <f t="shared" si="0"/>
        <v>53</v>
      </c>
      <c r="D13" s="5">
        <v>10</v>
      </c>
      <c r="E13" s="5">
        <v>9</v>
      </c>
      <c r="F13" s="5">
        <v>10</v>
      </c>
      <c r="G13" s="5">
        <v>9</v>
      </c>
      <c r="H13" s="5">
        <v>9</v>
      </c>
      <c r="I13" s="5">
        <v>6</v>
      </c>
    </row>
    <row r="14" spans="1:9" ht="15.6" x14ac:dyDescent="0.3">
      <c r="A14" s="6">
        <v>8</v>
      </c>
      <c r="B14" s="1" t="s">
        <v>2</v>
      </c>
      <c r="C14" s="7">
        <f t="shared" si="0"/>
        <v>53</v>
      </c>
      <c r="D14" s="5">
        <v>8</v>
      </c>
      <c r="E14" s="5">
        <v>8</v>
      </c>
      <c r="F14" s="5">
        <v>7</v>
      </c>
      <c r="G14" s="5">
        <v>11</v>
      </c>
      <c r="H14" s="5">
        <v>9</v>
      </c>
      <c r="I14" s="5">
        <v>10</v>
      </c>
    </row>
    <row r="15" spans="1:9" ht="15.6" x14ac:dyDescent="0.3">
      <c r="A15" s="6">
        <v>9</v>
      </c>
      <c r="B15" s="1" t="s">
        <v>23</v>
      </c>
      <c r="C15" s="7">
        <f t="shared" si="0"/>
        <v>52</v>
      </c>
      <c r="D15" s="5">
        <v>7</v>
      </c>
      <c r="E15" s="5">
        <v>9</v>
      </c>
      <c r="F15" s="5">
        <v>8</v>
      </c>
      <c r="G15" s="5">
        <v>11</v>
      </c>
      <c r="H15" s="5">
        <v>9</v>
      </c>
      <c r="I15" s="5">
        <v>8</v>
      </c>
    </row>
    <row r="16" spans="1:9" ht="15.6" x14ac:dyDescent="0.3">
      <c r="A16" s="6">
        <v>10</v>
      </c>
      <c r="B16" s="1" t="s">
        <v>12</v>
      </c>
      <c r="C16" s="7">
        <f t="shared" si="0"/>
        <v>50</v>
      </c>
      <c r="D16" s="5">
        <v>3</v>
      </c>
      <c r="E16" s="5">
        <v>9</v>
      </c>
      <c r="F16" s="5">
        <v>11</v>
      </c>
      <c r="G16" s="5">
        <v>10</v>
      </c>
      <c r="H16" s="5">
        <v>10</v>
      </c>
      <c r="I16" s="5">
        <v>7</v>
      </c>
    </row>
    <row r="17" spans="1:9" ht="15.6" x14ac:dyDescent="0.3">
      <c r="A17" s="6">
        <v>11</v>
      </c>
      <c r="B17" s="1" t="s">
        <v>25</v>
      </c>
      <c r="C17" s="7">
        <f t="shared" si="0"/>
        <v>49</v>
      </c>
      <c r="D17" s="5">
        <v>4</v>
      </c>
      <c r="E17" s="5">
        <v>7</v>
      </c>
      <c r="F17" s="5">
        <v>11</v>
      </c>
      <c r="G17" s="5">
        <v>8</v>
      </c>
      <c r="H17" s="5">
        <v>10</v>
      </c>
      <c r="I17" s="5">
        <v>9</v>
      </c>
    </row>
    <row r="18" spans="1:9" ht="15.6" x14ac:dyDescent="0.3">
      <c r="A18" s="6">
        <v>12</v>
      </c>
      <c r="B18" s="1" t="s">
        <v>19</v>
      </c>
      <c r="C18" s="7">
        <f t="shared" si="0"/>
        <v>48</v>
      </c>
      <c r="D18" s="5">
        <v>8</v>
      </c>
      <c r="E18" s="5">
        <v>10</v>
      </c>
      <c r="F18" s="5">
        <v>8</v>
      </c>
      <c r="G18" s="5">
        <v>7</v>
      </c>
      <c r="H18" s="5">
        <v>8</v>
      </c>
      <c r="I18" s="5">
        <v>7</v>
      </c>
    </row>
    <row r="19" spans="1:9" ht="15.6" x14ac:dyDescent="0.3">
      <c r="A19" s="6">
        <v>13</v>
      </c>
      <c r="B19" s="1" t="s">
        <v>9</v>
      </c>
      <c r="C19" s="7">
        <f t="shared" si="0"/>
        <v>48</v>
      </c>
      <c r="D19" s="5">
        <v>6</v>
      </c>
      <c r="E19" s="5">
        <v>7</v>
      </c>
      <c r="F19" s="5">
        <v>10</v>
      </c>
      <c r="G19" s="5">
        <v>8</v>
      </c>
      <c r="H19" s="5">
        <v>9</v>
      </c>
      <c r="I19" s="5">
        <v>8</v>
      </c>
    </row>
    <row r="20" spans="1:9" ht="15.6" x14ac:dyDescent="0.3">
      <c r="A20" s="6">
        <v>14</v>
      </c>
      <c r="B20" s="1" t="s">
        <v>24</v>
      </c>
      <c r="C20" s="7">
        <f t="shared" si="0"/>
        <v>48</v>
      </c>
      <c r="D20" s="5">
        <v>4</v>
      </c>
      <c r="E20" s="5">
        <v>9</v>
      </c>
      <c r="F20" s="5">
        <v>9</v>
      </c>
      <c r="G20" s="5">
        <v>7</v>
      </c>
      <c r="H20" s="5">
        <v>10</v>
      </c>
      <c r="I20" s="5">
        <v>9</v>
      </c>
    </row>
    <row r="21" spans="1:9" ht="15.6" x14ac:dyDescent="0.3">
      <c r="A21" s="6">
        <v>15</v>
      </c>
      <c r="B21" s="1" t="s">
        <v>13</v>
      </c>
      <c r="C21" s="7">
        <f t="shared" si="0"/>
        <v>47</v>
      </c>
      <c r="D21" s="5">
        <v>6</v>
      </c>
      <c r="E21" s="5">
        <v>10</v>
      </c>
      <c r="F21" s="5">
        <v>8</v>
      </c>
      <c r="G21" s="5">
        <v>9</v>
      </c>
      <c r="H21" s="5">
        <v>8</v>
      </c>
      <c r="I21" s="5">
        <v>6</v>
      </c>
    </row>
    <row r="22" spans="1:9" ht="15.6" x14ac:dyDescent="0.3">
      <c r="A22" s="6">
        <v>16</v>
      </c>
      <c r="B22" s="1" t="s">
        <v>16</v>
      </c>
      <c r="C22" s="7">
        <f t="shared" si="0"/>
        <v>45</v>
      </c>
      <c r="D22" s="5">
        <v>8</v>
      </c>
      <c r="E22" s="5">
        <v>9</v>
      </c>
      <c r="F22" s="5">
        <v>7</v>
      </c>
      <c r="G22" s="5">
        <v>7</v>
      </c>
      <c r="H22" s="5">
        <v>8</v>
      </c>
      <c r="I22" s="5">
        <v>6</v>
      </c>
    </row>
    <row r="23" spans="1:9" ht="15.6" x14ac:dyDescent="0.3">
      <c r="A23" s="6">
        <v>17</v>
      </c>
      <c r="B23" s="1" t="s">
        <v>20</v>
      </c>
      <c r="C23" s="7">
        <f t="shared" si="0"/>
        <v>45</v>
      </c>
      <c r="D23" s="5">
        <v>7</v>
      </c>
      <c r="E23" s="5">
        <v>10</v>
      </c>
      <c r="F23" s="5">
        <v>8</v>
      </c>
      <c r="G23" s="5"/>
      <c r="H23" s="5">
        <v>8</v>
      </c>
      <c r="I23" s="5">
        <v>12</v>
      </c>
    </row>
    <row r="24" spans="1:9" ht="15.6" x14ac:dyDescent="0.3">
      <c r="A24" s="6">
        <v>18</v>
      </c>
      <c r="B24" s="1" t="s">
        <v>18</v>
      </c>
      <c r="C24" s="7">
        <f t="shared" si="0"/>
        <v>43</v>
      </c>
      <c r="D24" s="5">
        <v>6</v>
      </c>
      <c r="E24" s="5">
        <v>8</v>
      </c>
      <c r="F24" s="5">
        <v>9</v>
      </c>
      <c r="G24" s="5">
        <v>8</v>
      </c>
      <c r="H24" s="5">
        <v>6</v>
      </c>
      <c r="I24" s="5">
        <v>6</v>
      </c>
    </row>
    <row r="25" spans="1:9" ht="15.6" x14ac:dyDescent="0.3">
      <c r="A25" s="6">
        <v>19</v>
      </c>
      <c r="B25" s="1" t="s">
        <v>21</v>
      </c>
      <c r="C25" s="7">
        <f t="shared" si="0"/>
        <v>43</v>
      </c>
      <c r="D25" s="5">
        <v>8</v>
      </c>
      <c r="E25" s="5">
        <v>6</v>
      </c>
      <c r="F25" s="5">
        <v>4</v>
      </c>
      <c r="G25" s="5">
        <v>8</v>
      </c>
      <c r="H25" s="5">
        <v>6</v>
      </c>
      <c r="I25" s="5">
        <v>11</v>
      </c>
    </row>
    <row r="26" spans="1:9" ht="15.6" x14ac:dyDescent="0.3">
      <c r="A26" s="6">
        <v>20</v>
      </c>
      <c r="B26" s="1" t="s">
        <v>10</v>
      </c>
      <c r="C26" s="7">
        <f t="shared" si="0"/>
        <v>41</v>
      </c>
      <c r="D26" s="5">
        <v>0</v>
      </c>
      <c r="E26" s="5">
        <v>8</v>
      </c>
      <c r="F26" s="5">
        <v>9</v>
      </c>
      <c r="G26" s="5">
        <v>8</v>
      </c>
      <c r="H26" s="5">
        <v>7</v>
      </c>
      <c r="I26" s="5">
        <v>9</v>
      </c>
    </row>
    <row r="27" spans="1:9" ht="15.6" x14ac:dyDescent="0.3">
      <c r="A27" s="6">
        <v>21</v>
      </c>
      <c r="B27" s="1" t="s">
        <v>11</v>
      </c>
      <c r="C27" s="7">
        <f t="shared" si="0"/>
        <v>40</v>
      </c>
      <c r="D27" s="5">
        <v>7</v>
      </c>
      <c r="E27" s="5">
        <v>6</v>
      </c>
      <c r="F27" s="5">
        <v>8</v>
      </c>
      <c r="G27" s="5">
        <v>8</v>
      </c>
      <c r="H27" s="5">
        <v>7</v>
      </c>
      <c r="I27" s="5">
        <v>4</v>
      </c>
    </row>
    <row r="28" spans="1:9" ht="15.6" x14ac:dyDescent="0.3">
      <c r="A28" s="6">
        <v>22</v>
      </c>
      <c r="B28" s="1" t="s">
        <v>0</v>
      </c>
      <c r="C28" s="7">
        <f t="shared" si="0"/>
        <v>40</v>
      </c>
      <c r="D28" s="5">
        <v>2</v>
      </c>
      <c r="E28" s="5">
        <v>11</v>
      </c>
      <c r="F28" s="5">
        <v>6</v>
      </c>
      <c r="G28" s="5">
        <v>7</v>
      </c>
      <c r="H28" s="5">
        <v>6</v>
      </c>
      <c r="I28" s="5">
        <v>8</v>
      </c>
    </row>
    <row r="29" spans="1:9" ht="15.6" x14ac:dyDescent="0.3">
      <c r="A29" s="6">
        <v>23</v>
      </c>
      <c r="B29" s="1" t="s">
        <v>22</v>
      </c>
      <c r="C29" s="7">
        <f t="shared" si="0"/>
        <v>39</v>
      </c>
      <c r="D29" s="5">
        <v>5</v>
      </c>
      <c r="E29" s="5">
        <v>8</v>
      </c>
      <c r="F29" s="5">
        <v>6</v>
      </c>
      <c r="G29" s="5">
        <v>7</v>
      </c>
      <c r="H29" s="5">
        <v>4</v>
      </c>
      <c r="I29" s="5">
        <v>9</v>
      </c>
    </row>
    <row r="30" spans="1:9" ht="15.6" x14ac:dyDescent="0.3">
      <c r="A30" s="6">
        <v>24</v>
      </c>
      <c r="B30" s="1" t="s">
        <v>3</v>
      </c>
      <c r="C30" s="7">
        <f t="shared" si="0"/>
        <v>39</v>
      </c>
      <c r="D30" s="5">
        <v>0</v>
      </c>
      <c r="E30" s="5">
        <v>9</v>
      </c>
      <c r="F30" s="5">
        <v>7</v>
      </c>
      <c r="G30" s="5">
        <v>9</v>
      </c>
      <c r="H30" s="5">
        <v>8</v>
      </c>
      <c r="I30" s="5">
        <v>6</v>
      </c>
    </row>
    <row r="31" spans="1:9" ht="15.6" x14ac:dyDescent="0.3">
      <c r="A31" s="6">
        <v>25</v>
      </c>
      <c r="B31" s="1" t="s">
        <v>14</v>
      </c>
      <c r="C31" s="7">
        <f t="shared" si="0"/>
        <v>39</v>
      </c>
      <c r="D31" s="5">
        <v>5</v>
      </c>
      <c r="E31" s="5">
        <v>10</v>
      </c>
      <c r="F31" s="5">
        <v>4</v>
      </c>
      <c r="G31" s="5">
        <v>8</v>
      </c>
      <c r="H31" s="5">
        <v>7</v>
      </c>
      <c r="I31" s="5">
        <v>5</v>
      </c>
    </row>
    <row r="32" spans="1:9" ht="15.6" x14ac:dyDescent="0.3">
      <c r="A32" s="6">
        <v>26</v>
      </c>
      <c r="B32" s="1" t="s">
        <v>4</v>
      </c>
      <c r="C32" s="7">
        <f t="shared" si="0"/>
        <v>38</v>
      </c>
      <c r="D32" s="5">
        <v>4</v>
      </c>
      <c r="E32" s="5">
        <v>7</v>
      </c>
      <c r="F32" s="5">
        <v>7</v>
      </c>
      <c r="G32" s="5">
        <v>5</v>
      </c>
      <c r="H32" s="5">
        <v>9</v>
      </c>
      <c r="I32" s="5">
        <v>6</v>
      </c>
    </row>
    <row r="33" spans="1:9" ht="15.6" x14ac:dyDescent="0.3">
      <c r="A33" s="6">
        <v>27</v>
      </c>
      <c r="B33" s="1" t="s">
        <v>5</v>
      </c>
      <c r="C33" s="7">
        <f t="shared" si="0"/>
        <v>37</v>
      </c>
      <c r="D33" s="5">
        <v>4</v>
      </c>
      <c r="E33" s="5">
        <v>9</v>
      </c>
      <c r="F33" s="5">
        <v>9</v>
      </c>
      <c r="G33" s="5">
        <v>4</v>
      </c>
      <c r="H33" s="5">
        <v>5</v>
      </c>
      <c r="I33" s="5">
        <v>6</v>
      </c>
    </row>
    <row r="34" spans="1:9" ht="15.6" x14ac:dyDescent="0.3">
      <c r="B34" s="1" t="s">
        <v>1</v>
      </c>
      <c r="C34" s="7">
        <f t="shared" si="0"/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</sheetData>
  <sortState xmlns:xlrd2="http://schemas.microsoft.com/office/spreadsheetml/2017/richdata2" ref="B7:I34">
    <sortCondition descending="1" ref="C7:C3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42F8-CE71-4B79-B7BA-F5E011BE2DEE}">
  <dimension ref="A1:K37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H9" sqref="H9"/>
    </sheetView>
  </sheetViews>
  <sheetFormatPr defaultRowHeight="14.4" x14ac:dyDescent="0.3"/>
  <cols>
    <col min="1" max="1" width="5.88671875" customWidth="1"/>
    <col min="2" max="2" width="28.109375" customWidth="1"/>
    <col min="3" max="3" width="13.77734375" customWidth="1"/>
    <col min="4" max="7" width="9.33203125" style="6" customWidth="1"/>
    <col min="8" max="8" width="13" style="6" customWidth="1"/>
    <col min="9" max="10" width="8.5546875" style="6" customWidth="1"/>
    <col min="11" max="11" width="10" customWidth="1"/>
  </cols>
  <sheetData>
    <row r="1" spans="1:11" ht="16.8" x14ac:dyDescent="0.3">
      <c r="D1" s="10" t="s">
        <v>40</v>
      </c>
    </row>
    <row r="2" spans="1:11" ht="16.8" x14ac:dyDescent="0.3">
      <c r="B2" s="10" t="s">
        <v>41</v>
      </c>
    </row>
    <row r="3" spans="1:11" ht="17.25" customHeight="1" x14ac:dyDescent="0.3">
      <c r="A3" s="10" t="s">
        <v>42</v>
      </c>
    </row>
    <row r="4" spans="1:11" ht="17.25" customHeight="1" x14ac:dyDescent="0.3">
      <c r="A4" s="10"/>
      <c r="C4" s="10" t="s">
        <v>43</v>
      </c>
    </row>
    <row r="5" spans="1:11" ht="17.25" customHeight="1" x14ac:dyDescent="0.3">
      <c r="A5" s="82"/>
      <c r="B5" s="48"/>
      <c r="C5" s="48"/>
      <c r="D5" s="83" t="s">
        <v>27</v>
      </c>
      <c r="E5" s="83" t="s">
        <v>28</v>
      </c>
      <c r="F5" s="83" t="s">
        <v>29</v>
      </c>
      <c r="G5" s="83" t="s">
        <v>30</v>
      </c>
      <c r="H5" s="83" t="s">
        <v>31</v>
      </c>
      <c r="I5" s="83" t="s">
        <v>32</v>
      </c>
      <c r="J5" s="83" t="s">
        <v>33</v>
      </c>
      <c r="K5" s="83" t="s">
        <v>97</v>
      </c>
    </row>
    <row r="6" spans="1:11" ht="103.8" customHeight="1" x14ac:dyDescent="0.3">
      <c r="A6" s="84"/>
      <c r="B6" s="84"/>
      <c r="C6" s="85" t="s">
        <v>58</v>
      </c>
      <c r="D6" s="86" t="s">
        <v>51</v>
      </c>
      <c r="E6" s="86" t="s">
        <v>53</v>
      </c>
      <c r="F6" s="86" t="s">
        <v>52</v>
      </c>
      <c r="G6" s="86" t="s">
        <v>54</v>
      </c>
      <c r="H6" s="86" t="s">
        <v>55</v>
      </c>
      <c r="I6" s="86" t="s">
        <v>56</v>
      </c>
      <c r="J6" s="202" t="s">
        <v>57</v>
      </c>
      <c r="K6" s="203" t="s">
        <v>96</v>
      </c>
    </row>
    <row r="7" spans="1:11" ht="24" customHeight="1" x14ac:dyDescent="0.3">
      <c r="A7" s="87"/>
      <c r="B7" s="88" t="s">
        <v>34</v>
      </c>
      <c r="C7" s="89"/>
      <c r="D7" s="63" t="s">
        <v>39</v>
      </c>
      <c r="E7" s="63" t="s">
        <v>44</v>
      </c>
      <c r="F7" s="63" t="s">
        <v>45</v>
      </c>
      <c r="G7" s="63" t="s">
        <v>46</v>
      </c>
      <c r="H7" s="63" t="s">
        <v>47</v>
      </c>
      <c r="I7" s="63" t="s">
        <v>48</v>
      </c>
      <c r="J7" s="98" t="s">
        <v>49</v>
      </c>
      <c r="K7" s="63" t="s">
        <v>50</v>
      </c>
    </row>
    <row r="8" spans="1:11" ht="55.8" x14ac:dyDescent="0.3">
      <c r="A8" s="90" t="s">
        <v>59</v>
      </c>
      <c r="B8" s="91" t="s">
        <v>38</v>
      </c>
      <c r="C8" s="92" t="s">
        <v>262</v>
      </c>
      <c r="D8" s="93" t="s">
        <v>35</v>
      </c>
      <c r="E8" s="93" t="s">
        <v>35</v>
      </c>
      <c r="F8" s="93" t="s">
        <v>35</v>
      </c>
      <c r="G8" s="93" t="s">
        <v>35</v>
      </c>
      <c r="H8" s="93" t="s">
        <v>35</v>
      </c>
      <c r="I8" s="93" t="s">
        <v>35</v>
      </c>
      <c r="J8" s="99" t="s">
        <v>36</v>
      </c>
      <c r="K8" s="96" t="s">
        <v>37</v>
      </c>
    </row>
    <row r="9" spans="1:11" s="4" customFormat="1" ht="17.399999999999999" x14ac:dyDescent="0.3">
      <c r="A9" s="94">
        <v>1</v>
      </c>
      <c r="B9" s="60" t="s">
        <v>222</v>
      </c>
      <c r="C9" s="95">
        <f t="shared" ref="C9:C36" si="0" xml:space="preserve"> SUM(D9:J9)</f>
        <v>129.76</v>
      </c>
      <c r="D9" s="63">
        <v>6</v>
      </c>
      <c r="E9" s="63">
        <v>9</v>
      </c>
      <c r="F9" s="63">
        <v>10</v>
      </c>
      <c r="G9" s="63">
        <v>11</v>
      </c>
      <c r="H9" s="63">
        <v>10</v>
      </c>
      <c r="I9" s="63">
        <v>8</v>
      </c>
      <c r="J9" s="97">
        <v>75.760000000000005</v>
      </c>
      <c r="K9" s="204">
        <v>45.5</v>
      </c>
    </row>
    <row r="10" spans="1:11" ht="17.399999999999999" x14ac:dyDescent="0.3">
      <c r="A10" s="94">
        <v>2</v>
      </c>
      <c r="B10" s="60" t="s">
        <v>4</v>
      </c>
      <c r="C10" s="95">
        <f t="shared" si="0"/>
        <v>111.59</v>
      </c>
      <c r="D10" s="63">
        <v>4</v>
      </c>
      <c r="E10" s="63">
        <v>7</v>
      </c>
      <c r="F10" s="63">
        <v>7</v>
      </c>
      <c r="G10" s="63">
        <v>5</v>
      </c>
      <c r="H10" s="63">
        <v>9</v>
      </c>
      <c r="I10" s="63">
        <v>6</v>
      </c>
      <c r="J10" s="97">
        <v>73.59</v>
      </c>
      <c r="K10" s="204">
        <v>4</v>
      </c>
    </row>
    <row r="11" spans="1:11" ht="17.399999999999999" x14ac:dyDescent="0.3">
      <c r="A11" s="94">
        <v>3</v>
      </c>
      <c r="B11" s="60" t="s">
        <v>2</v>
      </c>
      <c r="C11" s="95">
        <f t="shared" si="0"/>
        <v>120.98</v>
      </c>
      <c r="D11" s="63">
        <v>8</v>
      </c>
      <c r="E11" s="63">
        <v>8</v>
      </c>
      <c r="F11" s="63">
        <v>7</v>
      </c>
      <c r="G11" s="63">
        <v>11</v>
      </c>
      <c r="H11" s="63">
        <v>9</v>
      </c>
      <c r="I11" s="63">
        <v>10</v>
      </c>
      <c r="J11" s="97">
        <v>67.98</v>
      </c>
      <c r="K11" s="204">
        <v>16</v>
      </c>
    </row>
    <row r="12" spans="1:11" ht="17.399999999999999" x14ac:dyDescent="0.3">
      <c r="A12" s="94">
        <v>4</v>
      </c>
      <c r="B12" s="60" t="s">
        <v>17</v>
      </c>
      <c r="C12" s="95">
        <f t="shared" si="0"/>
        <v>133.28</v>
      </c>
      <c r="D12" s="63">
        <v>10</v>
      </c>
      <c r="E12" s="63">
        <v>11</v>
      </c>
      <c r="F12" s="63">
        <v>12</v>
      </c>
      <c r="G12" s="63">
        <v>11</v>
      </c>
      <c r="H12" s="63">
        <v>10</v>
      </c>
      <c r="I12" s="63">
        <v>12</v>
      </c>
      <c r="J12" s="97">
        <v>67.28</v>
      </c>
      <c r="K12" s="204">
        <v>33</v>
      </c>
    </row>
    <row r="13" spans="1:11" ht="17.399999999999999" x14ac:dyDescent="0.3">
      <c r="A13" s="94">
        <v>5</v>
      </c>
      <c r="B13" s="60" t="s">
        <v>23</v>
      </c>
      <c r="C13" s="95">
        <f t="shared" si="0"/>
        <v>119.17</v>
      </c>
      <c r="D13" s="63">
        <v>7</v>
      </c>
      <c r="E13" s="63">
        <v>9</v>
      </c>
      <c r="F13" s="63">
        <v>8</v>
      </c>
      <c r="G13" s="63">
        <v>11</v>
      </c>
      <c r="H13" s="63">
        <v>9</v>
      </c>
      <c r="I13" s="63">
        <v>8</v>
      </c>
      <c r="J13" s="97">
        <v>67.17</v>
      </c>
      <c r="K13" s="204">
        <v>46.5</v>
      </c>
    </row>
    <row r="14" spans="1:11" ht="17.399999999999999" x14ac:dyDescent="0.3">
      <c r="A14" s="94">
        <v>6</v>
      </c>
      <c r="B14" s="60" t="s">
        <v>6</v>
      </c>
      <c r="C14" s="95">
        <f t="shared" si="0"/>
        <v>113.33</v>
      </c>
      <c r="D14" s="63">
        <v>10</v>
      </c>
      <c r="E14" s="63">
        <v>9</v>
      </c>
      <c r="F14" s="63">
        <v>10</v>
      </c>
      <c r="G14" s="63">
        <v>9</v>
      </c>
      <c r="H14" s="63">
        <v>9</v>
      </c>
      <c r="I14" s="63">
        <v>6</v>
      </c>
      <c r="J14" s="97">
        <v>60.33</v>
      </c>
      <c r="K14" s="204">
        <v>5</v>
      </c>
    </row>
    <row r="15" spans="1:11" ht="17.399999999999999" x14ac:dyDescent="0.3">
      <c r="A15" s="94">
        <v>7</v>
      </c>
      <c r="B15" s="60" t="s">
        <v>15</v>
      </c>
      <c r="C15" s="95">
        <f t="shared" si="0"/>
        <v>113.83</v>
      </c>
      <c r="D15" s="63">
        <v>6</v>
      </c>
      <c r="E15" s="63">
        <v>10</v>
      </c>
      <c r="F15" s="63">
        <v>10</v>
      </c>
      <c r="G15" s="63">
        <v>10</v>
      </c>
      <c r="H15" s="63">
        <v>10</v>
      </c>
      <c r="I15" s="63">
        <v>9</v>
      </c>
      <c r="J15" s="97">
        <v>58.83</v>
      </c>
      <c r="K15" s="204">
        <v>57</v>
      </c>
    </row>
    <row r="16" spans="1:11" ht="17.399999999999999" x14ac:dyDescent="0.3">
      <c r="A16" s="94">
        <v>8</v>
      </c>
      <c r="B16" s="60" t="s">
        <v>18</v>
      </c>
      <c r="C16" s="95">
        <f t="shared" si="0"/>
        <v>101.47999999999999</v>
      </c>
      <c r="D16" s="63">
        <v>6</v>
      </c>
      <c r="E16" s="63">
        <v>8</v>
      </c>
      <c r="F16" s="63">
        <v>9</v>
      </c>
      <c r="G16" s="63">
        <v>8</v>
      </c>
      <c r="H16" s="63">
        <v>6</v>
      </c>
      <c r="I16" s="63">
        <v>6</v>
      </c>
      <c r="J16" s="97">
        <v>58.48</v>
      </c>
      <c r="K16" s="204">
        <v>48</v>
      </c>
    </row>
    <row r="17" spans="1:11" ht="17.399999999999999" x14ac:dyDescent="0.3">
      <c r="A17" s="94">
        <v>9</v>
      </c>
      <c r="B17" s="60" t="s">
        <v>10</v>
      </c>
      <c r="C17" s="95">
        <f t="shared" si="0"/>
        <v>96.67</v>
      </c>
      <c r="D17" s="63">
        <v>0</v>
      </c>
      <c r="E17" s="63">
        <v>8</v>
      </c>
      <c r="F17" s="63">
        <v>9</v>
      </c>
      <c r="G17" s="63">
        <v>8</v>
      </c>
      <c r="H17" s="63">
        <v>7</v>
      </c>
      <c r="I17" s="63">
        <v>9</v>
      </c>
      <c r="J17" s="97">
        <v>55.67</v>
      </c>
      <c r="K17" s="204">
        <v>41</v>
      </c>
    </row>
    <row r="18" spans="1:11" ht="17.399999999999999" x14ac:dyDescent="0.3">
      <c r="A18" s="94">
        <v>10</v>
      </c>
      <c r="B18" s="60" t="s">
        <v>8</v>
      </c>
      <c r="C18" s="95">
        <f t="shared" si="0"/>
        <v>124.65</v>
      </c>
      <c r="D18" s="63">
        <v>12</v>
      </c>
      <c r="E18" s="63">
        <v>11</v>
      </c>
      <c r="F18" s="63">
        <v>12</v>
      </c>
      <c r="G18" s="63">
        <v>11</v>
      </c>
      <c r="H18" s="63">
        <v>12</v>
      </c>
      <c r="I18" s="63">
        <v>12</v>
      </c>
      <c r="J18" s="97">
        <v>54.65</v>
      </c>
      <c r="K18" s="204">
        <v>42.5</v>
      </c>
    </row>
    <row r="19" spans="1:11" ht="17.399999999999999" x14ac:dyDescent="0.3">
      <c r="A19" s="94">
        <v>11</v>
      </c>
      <c r="B19" s="60" t="s">
        <v>16</v>
      </c>
      <c r="C19" s="95">
        <f t="shared" si="0"/>
        <v>97</v>
      </c>
      <c r="D19" s="63">
        <v>8</v>
      </c>
      <c r="E19" s="63">
        <v>9</v>
      </c>
      <c r="F19" s="63">
        <v>7</v>
      </c>
      <c r="G19" s="63">
        <v>7</v>
      </c>
      <c r="H19" s="63">
        <v>8</v>
      </c>
      <c r="I19" s="63">
        <v>6</v>
      </c>
      <c r="J19" s="97">
        <v>52</v>
      </c>
      <c r="K19" s="204">
        <v>25.75</v>
      </c>
    </row>
    <row r="20" spans="1:11" ht="17.399999999999999" x14ac:dyDescent="0.3">
      <c r="A20" s="94">
        <v>12</v>
      </c>
      <c r="B20" s="60" t="s">
        <v>13</v>
      </c>
      <c r="C20" s="95">
        <f t="shared" si="0"/>
        <v>95.65</v>
      </c>
      <c r="D20" s="63">
        <v>6</v>
      </c>
      <c r="E20" s="63">
        <v>10</v>
      </c>
      <c r="F20" s="63">
        <v>8</v>
      </c>
      <c r="G20" s="63">
        <v>9</v>
      </c>
      <c r="H20" s="63">
        <v>8</v>
      </c>
      <c r="I20" s="63">
        <v>6</v>
      </c>
      <c r="J20" s="97">
        <v>48.65</v>
      </c>
      <c r="K20" s="204">
        <v>32</v>
      </c>
    </row>
    <row r="21" spans="1:11" ht="17.399999999999999" x14ac:dyDescent="0.3">
      <c r="A21" s="94">
        <v>13</v>
      </c>
      <c r="B21" s="60" t="s">
        <v>7</v>
      </c>
      <c r="C21" s="95">
        <f t="shared" si="0"/>
        <v>104.47999999999999</v>
      </c>
      <c r="D21" s="63">
        <v>5</v>
      </c>
      <c r="E21" s="63">
        <v>10</v>
      </c>
      <c r="F21" s="63">
        <v>11</v>
      </c>
      <c r="G21" s="63">
        <v>10</v>
      </c>
      <c r="H21" s="63">
        <v>12</v>
      </c>
      <c r="I21" s="63">
        <v>8</v>
      </c>
      <c r="J21" s="97">
        <v>48.48</v>
      </c>
      <c r="K21" s="204">
        <v>38.25</v>
      </c>
    </row>
    <row r="22" spans="1:11" ht="17.399999999999999" x14ac:dyDescent="0.3">
      <c r="A22" s="94">
        <v>14</v>
      </c>
      <c r="B22" s="60" t="s">
        <v>24</v>
      </c>
      <c r="C22" s="95">
        <f t="shared" si="0"/>
        <v>95.43</v>
      </c>
      <c r="D22" s="63">
        <v>4</v>
      </c>
      <c r="E22" s="63">
        <v>9</v>
      </c>
      <c r="F22" s="63">
        <v>9</v>
      </c>
      <c r="G22" s="63">
        <v>7</v>
      </c>
      <c r="H22" s="63">
        <v>10</v>
      </c>
      <c r="I22" s="63">
        <v>9</v>
      </c>
      <c r="J22" s="97">
        <v>47.43</v>
      </c>
      <c r="K22" s="204">
        <v>32.5</v>
      </c>
    </row>
    <row r="23" spans="1:11" ht="17.399999999999999" x14ac:dyDescent="0.3">
      <c r="A23" s="94">
        <v>15</v>
      </c>
      <c r="B23" s="60" t="s">
        <v>22</v>
      </c>
      <c r="C23" s="95">
        <f t="shared" si="0"/>
        <v>84.92</v>
      </c>
      <c r="D23" s="63">
        <v>5</v>
      </c>
      <c r="E23" s="63">
        <v>8</v>
      </c>
      <c r="F23" s="63">
        <v>6</v>
      </c>
      <c r="G23" s="63">
        <v>7</v>
      </c>
      <c r="H23" s="63">
        <v>4</v>
      </c>
      <c r="I23" s="63">
        <v>9</v>
      </c>
      <c r="J23" s="97">
        <v>45.92</v>
      </c>
      <c r="K23" s="204">
        <v>14.5</v>
      </c>
    </row>
    <row r="24" spans="1:11" ht="17.399999999999999" x14ac:dyDescent="0.3">
      <c r="A24" s="94">
        <v>16</v>
      </c>
      <c r="B24" s="60" t="s">
        <v>0</v>
      </c>
      <c r="C24" s="95">
        <f t="shared" si="0"/>
        <v>84.5</v>
      </c>
      <c r="D24" s="63">
        <v>2</v>
      </c>
      <c r="E24" s="63">
        <v>11</v>
      </c>
      <c r="F24" s="63">
        <v>6</v>
      </c>
      <c r="G24" s="63">
        <v>7</v>
      </c>
      <c r="H24" s="63">
        <v>6</v>
      </c>
      <c r="I24" s="63">
        <v>8</v>
      </c>
      <c r="J24" s="97">
        <v>44.5</v>
      </c>
      <c r="K24" s="204">
        <v>3</v>
      </c>
    </row>
    <row r="25" spans="1:11" ht="17.399999999999999" x14ac:dyDescent="0.3">
      <c r="A25" s="94">
        <v>17</v>
      </c>
      <c r="B25" s="60" t="s">
        <v>26</v>
      </c>
      <c r="C25" s="95">
        <f t="shared" si="0"/>
        <v>99.07</v>
      </c>
      <c r="D25" s="63">
        <v>9</v>
      </c>
      <c r="E25" s="63">
        <v>11</v>
      </c>
      <c r="F25" s="63">
        <v>9</v>
      </c>
      <c r="G25" s="63">
        <v>9</v>
      </c>
      <c r="H25" s="63">
        <v>10</v>
      </c>
      <c r="I25" s="63">
        <v>9</v>
      </c>
      <c r="J25" s="97">
        <v>42.07</v>
      </c>
      <c r="K25" s="204">
        <v>12</v>
      </c>
    </row>
    <row r="26" spans="1:11" ht="17.399999999999999" x14ac:dyDescent="0.3">
      <c r="A26" s="94">
        <v>18</v>
      </c>
      <c r="B26" s="60" t="s">
        <v>19</v>
      </c>
      <c r="C26" s="95">
        <f t="shared" si="0"/>
        <v>89.91</v>
      </c>
      <c r="D26" s="63">
        <v>8</v>
      </c>
      <c r="E26" s="63">
        <v>10</v>
      </c>
      <c r="F26" s="63">
        <v>8</v>
      </c>
      <c r="G26" s="63">
        <v>7</v>
      </c>
      <c r="H26" s="63">
        <v>8</v>
      </c>
      <c r="I26" s="63">
        <v>7</v>
      </c>
      <c r="J26" s="97">
        <v>41.91</v>
      </c>
      <c r="K26" s="204">
        <v>44.25</v>
      </c>
    </row>
    <row r="27" spans="1:11" ht="17.399999999999999" x14ac:dyDescent="0.3">
      <c r="A27" s="94">
        <v>19</v>
      </c>
      <c r="B27" s="60" t="s">
        <v>20</v>
      </c>
      <c r="C27" s="95">
        <f t="shared" si="0"/>
        <v>85.82</v>
      </c>
      <c r="D27" s="63">
        <v>7</v>
      </c>
      <c r="E27" s="63">
        <v>10</v>
      </c>
      <c r="F27" s="63">
        <v>8</v>
      </c>
      <c r="G27" s="63">
        <v>0</v>
      </c>
      <c r="H27" s="63">
        <v>8</v>
      </c>
      <c r="I27" s="63">
        <v>12</v>
      </c>
      <c r="J27" s="97">
        <v>40.82</v>
      </c>
      <c r="K27" s="204">
        <v>18.25</v>
      </c>
    </row>
    <row r="28" spans="1:11" ht="17.399999999999999" x14ac:dyDescent="0.3">
      <c r="A28" s="94">
        <v>20</v>
      </c>
      <c r="B28" s="60" t="s">
        <v>5</v>
      </c>
      <c r="C28" s="95">
        <f t="shared" si="0"/>
        <v>76.650000000000006</v>
      </c>
      <c r="D28" s="63">
        <v>4</v>
      </c>
      <c r="E28" s="63">
        <v>9</v>
      </c>
      <c r="F28" s="63">
        <v>9</v>
      </c>
      <c r="G28" s="63">
        <v>4</v>
      </c>
      <c r="H28" s="63">
        <v>5</v>
      </c>
      <c r="I28" s="63">
        <v>6</v>
      </c>
      <c r="J28" s="97">
        <v>39.65</v>
      </c>
      <c r="K28" s="204">
        <v>5.5</v>
      </c>
    </row>
    <row r="29" spans="1:11" ht="17.399999999999999" x14ac:dyDescent="0.3">
      <c r="A29" s="94">
        <v>21</v>
      </c>
      <c r="B29" s="60" t="s">
        <v>9</v>
      </c>
      <c r="C29" s="95">
        <f t="shared" si="0"/>
        <v>87.33</v>
      </c>
      <c r="D29" s="63">
        <v>6</v>
      </c>
      <c r="E29" s="63">
        <v>7</v>
      </c>
      <c r="F29" s="63">
        <v>10</v>
      </c>
      <c r="G29" s="63">
        <v>8</v>
      </c>
      <c r="H29" s="63">
        <v>9</v>
      </c>
      <c r="I29" s="63">
        <v>8</v>
      </c>
      <c r="J29" s="97">
        <v>39.33</v>
      </c>
      <c r="K29" s="204">
        <v>19.5</v>
      </c>
    </row>
    <row r="30" spans="1:11" ht="17.399999999999999" x14ac:dyDescent="0.3">
      <c r="A30" s="94">
        <v>22</v>
      </c>
      <c r="B30" s="60" t="s">
        <v>25</v>
      </c>
      <c r="C30" s="95">
        <f t="shared" si="0"/>
        <v>78.17</v>
      </c>
      <c r="D30" s="63">
        <v>4</v>
      </c>
      <c r="E30" s="63">
        <v>7</v>
      </c>
      <c r="F30" s="63">
        <v>11</v>
      </c>
      <c r="G30" s="63">
        <v>8</v>
      </c>
      <c r="H30" s="63">
        <v>10</v>
      </c>
      <c r="I30" s="63">
        <v>9</v>
      </c>
      <c r="J30" s="97">
        <v>29.17</v>
      </c>
      <c r="K30" s="204">
        <v>36</v>
      </c>
    </row>
    <row r="31" spans="1:11" ht="17.399999999999999" x14ac:dyDescent="0.3">
      <c r="A31" s="94">
        <v>23</v>
      </c>
      <c r="B31" s="60" t="s">
        <v>12</v>
      </c>
      <c r="C31" s="95">
        <f t="shared" si="0"/>
        <v>75</v>
      </c>
      <c r="D31" s="63">
        <v>3</v>
      </c>
      <c r="E31" s="63">
        <v>9</v>
      </c>
      <c r="F31" s="63">
        <v>11</v>
      </c>
      <c r="G31" s="63">
        <v>10</v>
      </c>
      <c r="H31" s="63">
        <v>10</v>
      </c>
      <c r="I31" s="63">
        <v>7</v>
      </c>
      <c r="J31" s="97">
        <v>25</v>
      </c>
      <c r="K31" s="204">
        <v>25</v>
      </c>
    </row>
    <row r="32" spans="1:11" ht="17.399999999999999" x14ac:dyDescent="0.3">
      <c r="A32" s="94">
        <v>24</v>
      </c>
      <c r="B32" s="60" t="s">
        <v>3</v>
      </c>
      <c r="C32" s="95">
        <f t="shared" si="0"/>
        <v>57.91</v>
      </c>
      <c r="D32" s="63">
        <v>0</v>
      </c>
      <c r="E32" s="63">
        <v>9</v>
      </c>
      <c r="F32" s="63">
        <v>7</v>
      </c>
      <c r="G32" s="63">
        <v>9</v>
      </c>
      <c r="H32" s="63">
        <v>8</v>
      </c>
      <c r="I32" s="63">
        <v>6</v>
      </c>
      <c r="J32" s="97">
        <v>18.91</v>
      </c>
      <c r="K32" s="204">
        <v>11.75</v>
      </c>
    </row>
    <row r="33" spans="1:11" ht="17.399999999999999" x14ac:dyDescent="0.3">
      <c r="A33" s="94">
        <v>25</v>
      </c>
      <c r="B33" s="60" t="s">
        <v>11</v>
      </c>
      <c r="C33" s="95">
        <f t="shared" si="0"/>
        <v>53.05</v>
      </c>
      <c r="D33" s="63">
        <v>7</v>
      </c>
      <c r="E33" s="63">
        <v>6</v>
      </c>
      <c r="F33" s="63">
        <v>8</v>
      </c>
      <c r="G33" s="63">
        <v>8</v>
      </c>
      <c r="H33" s="63">
        <v>7</v>
      </c>
      <c r="I33" s="63">
        <v>4</v>
      </c>
      <c r="J33" s="97">
        <v>13.05</v>
      </c>
      <c r="K33" s="204">
        <v>11.75</v>
      </c>
    </row>
    <row r="34" spans="1:11" ht="17.399999999999999" x14ac:dyDescent="0.3">
      <c r="A34" s="94">
        <v>26</v>
      </c>
      <c r="B34" s="60" t="s">
        <v>21</v>
      </c>
      <c r="C34" s="95">
        <f t="shared" si="0"/>
        <v>53.91</v>
      </c>
      <c r="D34" s="63">
        <v>8</v>
      </c>
      <c r="E34" s="63">
        <v>6</v>
      </c>
      <c r="F34" s="63">
        <v>4</v>
      </c>
      <c r="G34" s="63">
        <v>8</v>
      </c>
      <c r="H34" s="63">
        <v>6</v>
      </c>
      <c r="I34" s="63">
        <v>11</v>
      </c>
      <c r="J34" s="97">
        <v>10.91</v>
      </c>
      <c r="K34" s="204">
        <v>29.5</v>
      </c>
    </row>
    <row r="35" spans="1:11" ht="17.399999999999999" x14ac:dyDescent="0.3">
      <c r="A35" s="94">
        <v>27</v>
      </c>
      <c r="B35" s="60" t="s">
        <v>14</v>
      </c>
      <c r="C35" s="95">
        <f t="shared" si="0"/>
        <v>47</v>
      </c>
      <c r="D35" s="63">
        <v>5</v>
      </c>
      <c r="E35" s="63">
        <v>10</v>
      </c>
      <c r="F35" s="63">
        <v>4</v>
      </c>
      <c r="G35" s="63">
        <v>8</v>
      </c>
      <c r="H35" s="63">
        <v>7</v>
      </c>
      <c r="I35" s="63">
        <v>5</v>
      </c>
      <c r="J35" s="97">
        <v>8</v>
      </c>
      <c r="K35" s="204">
        <v>38.75</v>
      </c>
    </row>
    <row r="36" spans="1:11" ht="17.399999999999999" x14ac:dyDescent="0.3">
      <c r="A36" s="94">
        <v>28</v>
      </c>
      <c r="B36" s="60" t="s">
        <v>1</v>
      </c>
      <c r="C36" s="95">
        <f t="shared" si="0"/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97">
        <v>0</v>
      </c>
      <c r="K36" s="204">
        <v>0</v>
      </c>
    </row>
    <row r="37" spans="1:11" x14ac:dyDescent="0.3">
      <c r="C37" s="3"/>
    </row>
  </sheetData>
  <sortState xmlns:xlrd2="http://schemas.microsoft.com/office/spreadsheetml/2017/richdata2" ref="A6:K36">
    <sortCondition descending="1" ref="J9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A0DC-5B16-4141-BAAD-254FB83C3F55}">
  <dimension ref="B2:R33"/>
  <sheetViews>
    <sheetView topLeftCell="A19" zoomScale="85" zoomScaleNormal="85" workbookViewId="0">
      <selection activeCell="Q19" sqref="Q19:T19"/>
    </sheetView>
  </sheetViews>
  <sheetFormatPr defaultRowHeight="14.4" x14ac:dyDescent="0.3"/>
  <cols>
    <col min="2" max="2" width="35.5546875" customWidth="1"/>
    <col min="17" max="17" width="19.33203125" customWidth="1"/>
    <col min="18" max="18" width="12" customWidth="1"/>
  </cols>
  <sheetData>
    <row r="2" spans="2:18" ht="35.4" thickBot="1" x14ac:dyDescent="0.35">
      <c r="B2" s="32" t="s">
        <v>60</v>
      </c>
      <c r="C2" s="28"/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3" t="s">
        <v>71</v>
      </c>
      <c r="O2" s="13" t="s">
        <v>72</v>
      </c>
      <c r="P2" s="13" t="s">
        <v>73</v>
      </c>
      <c r="Q2" s="29"/>
      <c r="R2" s="29"/>
    </row>
    <row r="3" spans="2:18" ht="18" thickBot="1" x14ac:dyDescent="0.35">
      <c r="B3" s="14" t="s">
        <v>74</v>
      </c>
      <c r="C3" s="15" t="s">
        <v>75</v>
      </c>
      <c r="D3" s="16" t="s">
        <v>76</v>
      </c>
      <c r="E3" s="16" t="s">
        <v>77</v>
      </c>
      <c r="F3" s="16" t="s">
        <v>76</v>
      </c>
      <c r="G3" s="16" t="s">
        <v>76</v>
      </c>
      <c r="H3" s="16" t="s">
        <v>76</v>
      </c>
      <c r="I3" s="16" t="s">
        <v>76</v>
      </c>
      <c r="J3" s="16" t="s">
        <v>77</v>
      </c>
      <c r="K3" s="16" t="s">
        <v>76</v>
      </c>
      <c r="L3" s="16" t="s">
        <v>76</v>
      </c>
      <c r="M3" s="16" t="s">
        <v>76</v>
      </c>
      <c r="N3" s="16" t="s">
        <v>76</v>
      </c>
      <c r="O3" s="16" t="s">
        <v>76</v>
      </c>
      <c r="P3" s="33" t="s">
        <v>76</v>
      </c>
      <c r="Q3" s="192" t="s">
        <v>98</v>
      </c>
      <c r="R3" s="193"/>
    </row>
    <row r="4" spans="2:18" ht="52.2" x14ac:dyDescent="0.3">
      <c r="B4" s="205" t="s">
        <v>78</v>
      </c>
      <c r="C4" s="15" t="s">
        <v>79</v>
      </c>
      <c r="D4" s="17" t="s">
        <v>80</v>
      </c>
      <c r="E4" s="17" t="s">
        <v>81</v>
      </c>
      <c r="F4" s="17" t="s">
        <v>82</v>
      </c>
      <c r="G4" s="17" t="s">
        <v>83</v>
      </c>
      <c r="H4" s="17" t="s">
        <v>83</v>
      </c>
      <c r="I4" s="17" t="s">
        <v>84</v>
      </c>
      <c r="J4" s="17" t="s">
        <v>83</v>
      </c>
      <c r="K4" s="17" t="s">
        <v>83</v>
      </c>
      <c r="L4" s="17" t="s">
        <v>83</v>
      </c>
      <c r="M4" s="17" t="s">
        <v>85</v>
      </c>
      <c r="N4" s="17" t="s">
        <v>84</v>
      </c>
      <c r="O4" s="17" t="s">
        <v>84</v>
      </c>
      <c r="P4" s="17" t="s">
        <v>84</v>
      </c>
      <c r="Q4" s="200" t="s">
        <v>86</v>
      </c>
      <c r="R4" s="201" t="s">
        <v>87</v>
      </c>
    </row>
    <row r="5" spans="2:18" ht="15.6" x14ac:dyDescent="0.3">
      <c r="B5" s="29"/>
      <c r="C5" s="19" t="s">
        <v>89</v>
      </c>
      <c r="D5" s="20">
        <f>SUM(D7:D33)/(D6*COUNT(C7:C33))</f>
        <v>0.70370370370370372</v>
      </c>
      <c r="E5" s="20">
        <f>SUM(E7:E33)/(E6*COUNT(C7:C33))</f>
        <v>0.49380952380952381</v>
      </c>
      <c r="F5" s="20">
        <f>SUM(F7:F33)/(F6*COUNT(C7:C33))</f>
        <v>0.81481481481481477</v>
      </c>
      <c r="G5" s="20">
        <f>SUM(G7:G33)/(G6*COUNT(C7:C33))</f>
        <v>0.47160493827160493</v>
      </c>
      <c r="H5" s="20">
        <f>SUM(H7:H33)/(H6*COUNT(C7:C33))</f>
        <v>0.47222222222222221</v>
      </c>
      <c r="I5" s="20">
        <f>SUM(I7:I33)/(I6*COUNT(C7:C33))</f>
        <v>0.48148148148148145</v>
      </c>
      <c r="J5" s="20">
        <f>SUM(J7:J33)/(J6*COUNT(C7:C33))</f>
        <v>0.16777777777777775</v>
      </c>
      <c r="K5" s="20">
        <f>SUM(K7:K33)/(K6*COUNT(C7:C33))</f>
        <v>0.62222222222222223</v>
      </c>
      <c r="L5" s="20">
        <f>SUM(L7:L33)/(L6*COUNT(C7:C33))</f>
        <v>0.58024691358024694</v>
      </c>
      <c r="M5" s="20">
        <f>SUM(M7:M33)/(M6*COUNT(C7:C33))</f>
        <v>0.48888888888888887</v>
      </c>
      <c r="N5" s="20">
        <f>SUM(N7:N33)/(N6*COUNT(C7:C33))</f>
        <v>0.54814814814814816</v>
      </c>
      <c r="O5" s="20">
        <f>SUM(O7:O33)/(O6*COUNT(C7:C33))</f>
        <v>0.18518518518518517</v>
      </c>
      <c r="P5" s="20">
        <f>SUM(P7:P33)/(P6*COUNT(C7:C33))</f>
        <v>0.51440329218106995</v>
      </c>
      <c r="Q5" s="207" t="s">
        <v>264</v>
      </c>
      <c r="R5" s="208" t="s">
        <v>264</v>
      </c>
    </row>
    <row r="6" spans="2:18" ht="16.8" x14ac:dyDescent="0.3">
      <c r="B6" s="21" t="s">
        <v>90</v>
      </c>
      <c r="C6" s="19">
        <f t="shared" ref="C6:C33" si="0">SUM(D6:P6)</f>
        <v>100</v>
      </c>
      <c r="D6" s="19">
        <v>1</v>
      </c>
      <c r="E6" s="19">
        <v>7</v>
      </c>
      <c r="F6" s="19">
        <v>1</v>
      </c>
      <c r="G6" s="19">
        <v>15</v>
      </c>
      <c r="H6" s="19">
        <v>10</v>
      </c>
      <c r="I6" s="19">
        <v>1</v>
      </c>
      <c r="J6" s="19">
        <v>7</v>
      </c>
      <c r="K6" s="19">
        <v>10</v>
      </c>
      <c r="L6" s="19">
        <v>15</v>
      </c>
      <c r="M6" s="19">
        <v>5</v>
      </c>
      <c r="N6" s="19">
        <v>5</v>
      </c>
      <c r="O6" s="19">
        <v>14</v>
      </c>
      <c r="P6" s="19">
        <v>9</v>
      </c>
      <c r="Q6" s="161">
        <f t="shared" ref="Q6:Q33" si="1">SUM(D6:P6)-D6-F6-E6</f>
        <v>91</v>
      </c>
      <c r="R6" s="159">
        <f t="shared" ref="R6:R33" si="2" xml:space="preserve"> SUM(E6:L6)-F6-I6</f>
        <v>64</v>
      </c>
    </row>
    <row r="7" spans="2:18" ht="16.8" x14ac:dyDescent="0.3">
      <c r="B7" s="23" t="s">
        <v>4</v>
      </c>
      <c r="C7" s="19">
        <f t="shared" si="0"/>
        <v>73.59</v>
      </c>
      <c r="D7" s="24">
        <v>1</v>
      </c>
      <c r="E7" s="24">
        <v>3.67</v>
      </c>
      <c r="F7" s="24">
        <v>1</v>
      </c>
      <c r="G7" s="24">
        <v>15</v>
      </c>
      <c r="H7" s="24">
        <v>10</v>
      </c>
      <c r="I7" s="24">
        <v>0</v>
      </c>
      <c r="J7" s="24">
        <v>2.42</v>
      </c>
      <c r="K7" s="24">
        <v>10</v>
      </c>
      <c r="L7" s="24">
        <v>15</v>
      </c>
      <c r="M7" s="24">
        <v>5</v>
      </c>
      <c r="N7" s="24">
        <v>1.5</v>
      </c>
      <c r="O7" s="24">
        <v>0</v>
      </c>
      <c r="P7" s="24">
        <v>9</v>
      </c>
      <c r="Q7" s="161">
        <f t="shared" si="1"/>
        <v>67.92</v>
      </c>
      <c r="R7" s="159">
        <f t="shared" si="2"/>
        <v>56.09</v>
      </c>
    </row>
    <row r="8" spans="2:18" ht="16.8" x14ac:dyDescent="0.3">
      <c r="B8" s="23" t="s">
        <v>222</v>
      </c>
      <c r="C8" s="19">
        <f t="shared" si="0"/>
        <v>75.759999999999991</v>
      </c>
      <c r="D8" s="24">
        <v>1</v>
      </c>
      <c r="E8" s="24">
        <v>6.33</v>
      </c>
      <c r="F8" s="24">
        <v>1</v>
      </c>
      <c r="G8" s="24">
        <v>12</v>
      </c>
      <c r="H8" s="24">
        <v>10</v>
      </c>
      <c r="I8" s="24">
        <v>0.5</v>
      </c>
      <c r="J8" s="24">
        <v>2.93</v>
      </c>
      <c r="K8" s="24">
        <v>10</v>
      </c>
      <c r="L8" s="24">
        <v>15</v>
      </c>
      <c r="M8" s="24">
        <v>4</v>
      </c>
      <c r="N8" s="24">
        <v>1</v>
      </c>
      <c r="O8" s="24">
        <v>4</v>
      </c>
      <c r="P8" s="24">
        <v>8</v>
      </c>
      <c r="Q8" s="161">
        <f t="shared" si="1"/>
        <v>67.429999999999993</v>
      </c>
      <c r="R8" s="159">
        <f t="shared" si="2"/>
        <v>56.26</v>
      </c>
    </row>
    <row r="9" spans="2:18" ht="16.8" x14ac:dyDescent="0.3">
      <c r="B9" s="23" t="s">
        <v>23</v>
      </c>
      <c r="C9" s="19">
        <f t="shared" si="0"/>
        <v>67.17</v>
      </c>
      <c r="D9" s="24">
        <v>1</v>
      </c>
      <c r="E9" s="24">
        <v>3.67</v>
      </c>
      <c r="F9" s="24">
        <v>1</v>
      </c>
      <c r="G9" s="24">
        <v>15</v>
      </c>
      <c r="H9" s="24">
        <v>7.5</v>
      </c>
      <c r="I9" s="24">
        <v>1</v>
      </c>
      <c r="J9" s="24">
        <v>0</v>
      </c>
      <c r="K9" s="24">
        <v>10</v>
      </c>
      <c r="L9" s="24">
        <v>10</v>
      </c>
      <c r="M9" s="24">
        <v>1</v>
      </c>
      <c r="N9" s="24">
        <v>4</v>
      </c>
      <c r="O9" s="24">
        <v>12</v>
      </c>
      <c r="P9" s="24">
        <v>1</v>
      </c>
      <c r="Q9" s="161">
        <f t="shared" si="1"/>
        <v>61.5</v>
      </c>
      <c r="R9" s="159">
        <f t="shared" si="2"/>
        <v>46.17</v>
      </c>
    </row>
    <row r="10" spans="2:18" ht="16.8" x14ac:dyDescent="0.3">
      <c r="B10" s="23" t="s">
        <v>2</v>
      </c>
      <c r="C10" s="19">
        <f t="shared" si="0"/>
        <v>67.97999999999999</v>
      </c>
      <c r="D10" s="24">
        <v>1</v>
      </c>
      <c r="E10" s="24">
        <v>6.33</v>
      </c>
      <c r="F10" s="24">
        <v>1</v>
      </c>
      <c r="G10" s="24">
        <v>15</v>
      </c>
      <c r="H10" s="24">
        <v>5</v>
      </c>
      <c r="I10" s="24">
        <v>1</v>
      </c>
      <c r="J10" s="24">
        <v>1.1499999999999999</v>
      </c>
      <c r="K10" s="24">
        <v>10</v>
      </c>
      <c r="L10" s="24">
        <v>10</v>
      </c>
      <c r="M10" s="24">
        <v>4</v>
      </c>
      <c r="N10" s="24">
        <v>1.5</v>
      </c>
      <c r="O10" s="24">
        <v>4</v>
      </c>
      <c r="P10" s="24">
        <v>8</v>
      </c>
      <c r="Q10" s="161">
        <f t="shared" si="1"/>
        <v>59.649999999999991</v>
      </c>
      <c r="R10" s="159">
        <f t="shared" si="2"/>
        <v>47.48</v>
      </c>
    </row>
    <row r="11" spans="2:18" ht="16.8" x14ac:dyDescent="0.3">
      <c r="B11" s="23" t="s">
        <v>17</v>
      </c>
      <c r="C11" s="19">
        <f t="shared" si="0"/>
        <v>67.28</v>
      </c>
      <c r="D11" s="24">
        <v>0.5</v>
      </c>
      <c r="E11" s="24">
        <v>6.33</v>
      </c>
      <c r="F11" s="24">
        <v>1</v>
      </c>
      <c r="G11" s="24">
        <v>12</v>
      </c>
      <c r="H11" s="24">
        <v>10</v>
      </c>
      <c r="I11" s="24">
        <v>1</v>
      </c>
      <c r="J11" s="24">
        <v>4.45</v>
      </c>
      <c r="K11" s="24">
        <v>10</v>
      </c>
      <c r="L11" s="24">
        <v>10</v>
      </c>
      <c r="M11" s="24">
        <v>4</v>
      </c>
      <c r="N11" s="24">
        <v>0</v>
      </c>
      <c r="O11" s="24">
        <v>2</v>
      </c>
      <c r="P11" s="24">
        <v>6</v>
      </c>
      <c r="Q11" s="161">
        <f t="shared" si="1"/>
        <v>59.45</v>
      </c>
      <c r="R11" s="159">
        <f t="shared" si="2"/>
        <v>52.78</v>
      </c>
    </row>
    <row r="12" spans="2:18" ht="16.8" x14ac:dyDescent="0.3">
      <c r="B12" s="23" t="s">
        <v>6</v>
      </c>
      <c r="C12" s="19">
        <f t="shared" si="0"/>
        <v>60.33</v>
      </c>
      <c r="D12" s="24">
        <v>1</v>
      </c>
      <c r="E12" s="24">
        <v>6.33</v>
      </c>
      <c r="F12" s="24">
        <v>1</v>
      </c>
      <c r="G12" s="24">
        <v>12</v>
      </c>
      <c r="H12" s="24">
        <v>0</v>
      </c>
      <c r="I12" s="24">
        <v>0</v>
      </c>
      <c r="J12" s="24">
        <v>0</v>
      </c>
      <c r="K12" s="24">
        <v>5</v>
      </c>
      <c r="L12" s="24">
        <v>10</v>
      </c>
      <c r="M12" s="24">
        <v>5</v>
      </c>
      <c r="N12" s="24">
        <v>5</v>
      </c>
      <c r="O12" s="24">
        <v>6</v>
      </c>
      <c r="P12" s="24">
        <v>9</v>
      </c>
      <c r="Q12" s="161">
        <f t="shared" si="1"/>
        <v>52</v>
      </c>
      <c r="R12" s="159">
        <f t="shared" si="2"/>
        <v>33.33</v>
      </c>
    </row>
    <row r="13" spans="2:18" ht="16.8" x14ac:dyDescent="0.3">
      <c r="B13" s="23" t="s">
        <v>15</v>
      </c>
      <c r="C13" s="19">
        <f t="shared" si="0"/>
        <v>58.83</v>
      </c>
      <c r="D13" s="24">
        <v>0.5</v>
      </c>
      <c r="E13" s="24">
        <v>6.33</v>
      </c>
      <c r="F13" s="24">
        <v>1</v>
      </c>
      <c r="G13" s="24">
        <v>15</v>
      </c>
      <c r="H13" s="24">
        <v>2.5</v>
      </c>
      <c r="I13" s="24">
        <v>1</v>
      </c>
      <c r="J13" s="24">
        <v>0</v>
      </c>
      <c r="K13" s="24">
        <v>5</v>
      </c>
      <c r="L13" s="24">
        <v>10</v>
      </c>
      <c r="M13" s="24">
        <v>5</v>
      </c>
      <c r="N13" s="24">
        <v>2.5</v>
      </c>
      <c r="O13" s="24">
        <v>2</v>
      </c>
      <c r="P13" s="24">
        <v>8</v>
      </c>
      <c r="Q13" s="161">
        <f t="shared" si="1"/>
        <v>51</v>
      </c>
      <c r="R13" s="159">
        <f t="shared" si="2"/>
        <v>38.83</v>
      </c>
    </row>
    <row r="14" spans="2:18" ht="16.8" x14ac:dyDescent="0.3">
      <c r="B14" s="23" t="s">
        <v>18</v>
      </c>
      <c r="C14" s="19">
        <f t="shared" si="0"/>
        <v>58.48</v>
      </c>
      <c r="D14" s="24">
        <v>1</v>
      </c>
      <c r="E14" s="24">
        <v>6.33</v>
      </c>
      <c r="F14" s="24">
        <v>1</v>
      </c>
      <c r="G14" s="24">
        <v>9</v>
      </c>
      <c r="H14" s="24">
        <v>0</v>
      </c>
      <c r="I14" s="24">
        <v>1</v>
      </c>
      <c r="J14" s="24">
        <v>1.1499999999999999</v>
      </c>
      <c r="K14" s="24">
        <v>10</v>
      </c>
      <c r="L14" s="24">
        <v>15</v>
      </c>
      <c r="M14" s="24">
        <v>0</v>
      </c>
      <c r="N14" s="24">
        <v>5</v>
      </c>
      <c r="O14" s="24">
        <v>0</v>
      </c>
      <c r="P14" s="24">
        <v>9</v>
      </c>
      <c r="Q14" s="161">
        <f t="shared" si="1"/>
        <v>50.15</v>
      </c>
      <c r="R14" s="159">
        <f t="shared" si="2"/>
        <v>41.48</v>
      </c>
    </row>
    <row r="15" spans="2:18" ht="16.8" x14ac:dyDescent="0.3">
      <c r="B15" s="23" t="s">
        <v>16</v>
      </c>
      <c r="C15" s="19">
        <f t="shared" si="0"/>
        <v>52</v>
      </c>
      <c r="D15" s="24">
        <v>1</v>
      </c>
      <c r="E15" s="24">
        <v>0</v>
      </c>
      <c r="F15" s="24">
        <v>1</v>
      </c>
      <c r="G15" s="24">
        <v>9</v>
      </c>
      <c r="H15" s="24">
        <v>7.5</v>
      </c>
      <c r="I15" s="24">
        <v>0.5</v>
      </c>
      <c r="J15" s="24">
        <v>0</v>
      </c>
      <c r="K15" s="24">
        <v>10</v>
      </c>
      <c r="L15" s="24">
        <v>15</v>
      </c>
      <c r="M15" s="24">
        <v>2</v>
      </c>
      <c r="N15" s="24">
        <v>4</v>
      </c>
      <c r="O15" s="24">
        <v>2</v>
      </c>
      <c r="P15" s="24">
        <v>0</v>
      </c>
      <c r="Q15" s="161">
        <f t="shared" si="1"/>
        <v>50</v>
      </c>
      <c r="R15" s="159">
        <f t="shared" si="2"/>
        <v>41.5</v>
      </c>
    </row>
    <row r="16" spans="2:18" ht="16.8" x14ac:dyDescent="0.3">
      <c r="B16" s="23" t="s">
        <v>93</v>
      </c>
      <c r="C16" s="19">
        <f t="shared" si="0"/>
        <v>55.67</v>
      </c>
      <c r="D16" s="24">
        <v>1</v>
      </c>
      <c r="E16" s="24">
        <v>3.67</v>
      </c>
      <c r="F16" s="24">
        <v>1</v>
      </c>
      <c r="G16" s="24">
        <v>9</v>
      </c>
      <c r="H16" s="24">
        <v>10</v>
      </c>
      <c r="I16" s="24">
        <v>0</v>
      </c>
      <c r="J16" s="24">
        <v>0</v>
      </c>
      <c r="K16" s="24">
        <v>6</v>
      </c>
      <c r="L16" s="24">
        <v>15</v>
      </c>
      <c r="M16" s="24">
        <v>4</v>
      </c>
      <c r="N16" s="24">
        <v>1</v>
      </c>
      <c r="O16" s="24">
        <v>2</v>
      </c>
      <c r="P16" s="24">
        <v>3</v>
      </c>
      <c r="Q16" s="161">
        <f t="shared" si="1"/>
        <v>50</v>
      </c>
      <c r="R16" s="159">
        <f t="shared" si="2"/>
        <v>43.67</v>
      </c>
    </row>
    <row r="17" spans="2:18" ht="16.8" x14ac:dyDescent="0.3">
      <c r="B17" s="23" t="s">
        <v>13</v>
      </c>
      <c r="C17" s="19">
        <f t="shared" si="0"/>
        <v>48.65</v>
      </c>
      <c r="D17" s="24">
        <v>0</v>
      </c>
      <c r="E17" s="24">
        <v>0</v>
      </c>
      <c r="F17" s="24">
        <v>1</v>
      </c>
      <c r="G17" s="24">
        <v>0</v>
      </c>
      <c r="H17" s="24">
        <v>10</v>
      </c>
      <c r="I17" s="24">
        <v>0.5</v>
      </c>
      <c r="J17" s="24">
        <v>1.1499999999999999</v>
      </c>
      <c r="K17" s="24">
        <v>0</v>
      </c>
      <c r="L17" s="24">
        <v>15</v>
      </c>
      <c r="M17" s="24">
        <v>1</v>
      </c>
      <c r="N17" s="24">
        <v>5</v>
      </c>
      <c r="O17" s="24">
        <v>6</v>
      </c>
      <c r="P17" s="24">
        <v>9</v>
      </c>
      <c r="Q17" s="161">
        <f t="shared" si="1"/>
        <v>47.65</v>
      </c>
      <c r="R17" s="159">
        <f t="shared" si="2"/>
        <v>26.15</v>
      </c>
    </row>
    <row r="18" spans="2:18" ht="16.8" x14ac:dyDescent="0.3">
      <c r="B18" s="23" t="s">
        <v>8</v>
      </c>
      <c r="C18" s="19">
        <f t="shared" si="0"/>
        <v>54.65</v>
      </c>
      <c r="D18" s="24">
        <v>0.5</v>
      </c>
      <c r="E18" s="24">
        <v>7</v>
      </c>
      <c r="F18" s="24">
        <v>1</v>
      </c>
      <c r="G18" s="24">
        <v>9</v>
      </c>
      <c r="H18" s="24">
        <v>2.5</v>
      </c>
      <c r="I18" s="24">
        <v>0.5</v>
      </c>
      <c r="J18" s="24">
        <v>1.65</v>
      </c>
      <c r="K18" s="24">
        <v>10</v>
      </c>
      <c r="L18" s="24">
        <v>5</v>
      </c>
      <c r="M18" s="24">
        <v>2</v>
      </c>
      <c r="N18" s="24">
        <v>1.5</v>
      </c>
      <c r="O18" s="24">
        <v>6</v>
      </c>
      <c r="P18" s="24">
        <v>8</v>
      </c>
      <c r="Q18" s="161">
        <f t="shared" si="1"/>
        <v>46.15</v>
      </c>
      <c r="R18" s="159">
        <f t="shared" si="2"/>
        <v>35.15</v>
      </c>
    </row>
    <row r="19" spans="2:18" ht="16.8" x14ac:dyDescent="0.3">
      <c r="B19" s="23" t="s">
        <v>22</v>
      </c>
      <c r="C19" s="19">
        <f t="shared" si="0"/>
        <v>45.92</v>
      </c>
      <c r="D19" s="24">
        <v>0.5</v>
      </c>
      <c r="E19" s="24">
        <v>0</v>
      </c>
      <c r="F19" s="24">
        <v>1</v>
      </c>
      <c r="G19" s="24">
        <v>9</v>
      </c>
      <c r="H19" s="24">
        <v>2.5</v>
      </c>
      <c r="I19" s="24">
        <v>0</v>
      </c>
      <c r="J19" s="24">
        <v>2.42</v>
      </c>
      <c r="K19" s="24">
        <v>5</v>
      </c>
      <c r="L19" s="24">
        <v>5</v>
      </c>
      <c r="M19" s="24">
        <v>3</v>
      </c>
      <c r="N19" s="24">
        <v>3.5</v>
      </c>
      <c r="O19" s="24">
        <v>6</v>
      </c>
      <c r="P19" s="24">
        <v>8</v>
      </c>
      <c r="Q19" s="161">
        <f t="shared" si="1"/>
        <v>44.42</v>
      </c>
      <c r="R19" s="159">
        <f t="shared" si="2"/>
        <v>23.92</v>
      </c>
    </row>
    <row r="20" spans="2:18" ht="16.8" x14ac:dyDescent="0.3">
      <c r="B20" s="23" t="s">
        <v>0</v>
      </c>
      <c r="C20" s="19">
        <f t="shared" si="0"/>
        <v>44.5</v>
      </c>
      <c r="D20" s="24">
        <v>1</v>
      </c>
      <c r="E20" s="24">
        <v>0</v>
      </c>
      <c r="F20" s="24">
        <v>0.5</v>
      </c>
      <c r="G20" s="24">
        <v>0</v>
      </c>
      <c r="H20" s="24">
        <v>7.5</v>
      </c>
      <c r="I20" s="24">
        <v>0.5</v>
      </c>
      <c r="J20" s="24">
        <v>0</v>
      </c>
      <c r="K20" s="24">
        <v>10</v>
      </c>
      <c r="L20" s="24">
        <v>15</v>
      </c>
      <c r="M20" s="24">
        <v>3</v>
      </c>
      <c r="N20" s="24">
        <v>5</v>
      </c>
      <c r="O20" s="24">
        <v>2</v>
      </c>
      <c r="P20" s="24">
        <v>0</v>
      </c>
      <c r="Q20" s="161">
        <f t="shared" si="1"/>
        <v>43</v>
      </c>
      <c r="R20" s="159">
        <f t="shared" si="2"/>
        <v>32.5</v>
      </c>
    </row>
    <row r="21" spans="2:18" ht="16.8" x14ac:dyDescent="0.3">
      <c r="B21" s="23" t="s">
        <v>94</v>
      </c>
      <c r="C21" s="19">
        <f t="shared" si="0"/>
        <v>48.480000000000004</v>
      </c>
      <c r="D21" s="24">
        <v>0.5</v>
      </c>
      <c r="E21" s="24">
        <v>4.33</v>
      </c>
      <c r="F21" s="24">
        <v>1</v>
      </c>
      <c r="G21" s="24">
        <v>3</v>
      </c>
      <c r="H21" s="24">
        <v>2.5</v>
      </c>
      <c r="I21" s="24">
        <v>1</v>
      </c>
      <c r="J21" s="24">
        <v>1.1499999999999999</v>
      </c>
      <c r="K21" s="24">
        <v>5</v>
      </c>
      <c r="L21" s="24">
        <v>15</v>
      </c>
      <c r="M21" s="24">
        <v>4</v>
      </c>
      <c r="N21" s="24">
        <v>0</v>
      </c>
      <c r="O21" s="24">
        <v>2</v>
      </c>
      <c r="P21" s="24">
        <v>9</v>
      </c>
      <c r="Q21" s="161">
        <f t="shared" si="1"/>
        <v>42.650000000000006</v>
      </c>
      <c r="R21" s="159">
        <f t="shared" si="2"/>
        <v>30.980000000000004</v>
      </c>
    </row>
    <row r="22" spans="2:18" ht="16.8" x14ac:dyDescent="0.3">
      <c r="B22" s="23" t="s">
        <v>24</v>
      </c>
      <c r="C22" s="19">
        <f t="shared" si="0"/>
        <v>47.43</v>
      </c>
      <c r="D22" s="24">
        <v>0.5</v>
      </c>
      <c r="E22" s="24">
        <v>5</v>
      </c>
      <c r="F22" s="24">
        <v>1</v>
      </c>
      <c r="G22" s="24">
        <v>3</v>
      </c>
      <c r="H22" s="24">
        <v>7.5</v>
      </c>
      <c r="I22" s="24">
        <v>1</v>
      </c>
      <c r="J22" s="24">
        <v>2.93</v>
      </c>
      <c r="K22" s="24">
        <v>10</v>
      </c>
      <c r="L22" s="24">
        <v>5</v>
      </c>
      <c r="M22" s="24">
        <v>0</v>
      </c>
      <c r="N22" s="24">
        <v>2.5</v>
      </c>
      <c r="O22" s="24">
        <v>0</v>
      </c>
      <c r="P22" s="24">
        <v>9</v>
      </c>
      <c r="Q22" s="161">
        <f t="shared" si="1"/>
        <v>40.93</v>
      </c>
      <c r="R22" s="159">
        <f t="shared" si="2"/>
        <v>33.43</v>
      </c>
    </row>
    <row r="23" spans="2:18" ht="16.8" x14ac:dyDescent="0.3">
      <c r="B23" s="23" t="s">
        <v>5</v>
      </c>
      <c r="C23" s="19">
        <f t="shared" si="0"/>
        <v>39.65</v>
      </c>
      <c r="D23" s="24">
        <v>1</v>
      </c>
      <c r="E23" s="24">
        <v>0</v>
      </c>
      <c r="F23" s="24">
        <v>0</v>
      </c>
      <c r="G23" s="24">
        <v>6</v>
      </c>
      <c r="H23" s="24">
        <v>0</v>
      </c>
      <c r="I23" s="24">
        <v>0.5</v>
      </c>
      <c r="J23" s="24">
        <v>1.1499999999999999</v>
      </c>
      <c r="K23" s="24">
        <v>5</v>
      </c>
      <c r="L23" s="24">
        <v>15</v>
      </c>
      <c r="M23" s="24">
        <v>2</v>
      </c>
      <c r="N23" s="24">
        <v>5</v>
      </c>
      <c r="O23" s="24">
        <v>2</v>
      </c>
      <c r="P23" s="24">
        <v>2</v>
      </c>
      <c r="Q23" s="161">
        <f t="shared" si="1"/>
        <v>38.65</v>
      </c>
      <c r="R23" s="159">
        <f t="shared" si="2"/>
        <v>27.15</v>
      </c>
    </row>
    <row r="24" spans="2:18" ht="16.8" x14ac:dyDescent="0.3">
      <c r="B24" s="23" t="s">
        <v>19</v>
      </c>
      <c r="C24" s="19">
        <f t="shared" si="0"/>
        <v>41.91</v>
      </c>
      <c r="D24" s="24">
        <v>0.5</v>
      </c>
      <c r="E24" s="24">
        <v>5</v>
      </c>
      <c r="F24" s="24">
        <v>0</v>
      </c>
      <c r="G24" s="24">
        <v>6</v>
      </c>
      <c r="H24" s="24">
        <v>2.5</v>
      </c>
      <c r="I24" s="24">
        <v>1</v>
      </c>
      <c r="J24" s="24">
        <v>1.91</v>
      </c>
      <c r="K24" s="24">
        <v>5</v>
      </c>
      <c r="L24" s="24">
        <v>5</v>
      </c>
      <c r="M24" s="24">
        <v>0</v>
      </c>
      <c r="N24" s="24">
        <v>1</v>
      </c>
      <c r="O24" s="24">
        <v>6</v>
      </c>
      <c r="P24" s="24">
        <v>8</v>
      </c>
      <c r="Q24" s="161">
        <f t="shared" si="1"/>
        <v>36.409999999999997</v>
      </c>
      <c r="R24" s="159">
        <f t="shared" si="2"/>
        <v>25.41</v>
      </c>
    </row>
    <row r="25" spans="2:18" ht="16.8" x14ac:dyDescent="0.3">
      <c r="B25" s="23" t="s">
        <v>26</v>
      </c>
      <c r="C25" s="19">
        <f t="shared" si="0"/>
        <v>42.07</v>
      </c>
      <c r="D25" s="24">
        <v>1</v>
      </c>
      <c r="E25" s="24">
        <v>3.67</v>
      </c>
      <c r="F25" s="24">
        <v>1</v>
      </c>
      <c r="G25" s="24">
        <v>9</v>
      </c>
      <c r="H25" s="24">
        <v>5</v>
      </c>
      <c r="I25" s="24">
        <v>0</v>
      </c>
      <c r="J25" s="24">
        <v>1.4</v>
      </c>
      <c r="K25" s="24">
        <v>5</v>
      </c>
      <c r="L25" s="24">
        <v>5</v>
      </c>
      <c r="M25" s="24">
        <v>5</v>
      </c>
      <c r="N25" s="24">
        <v>5</v>
      </c>
      <c r="O25" s="24">
        <v>0</v>
      </c>
      <c r="P25" s="24">
        <v>1</v>
      </c>
      <c r="Q25" s="161">
        <f t="shared" si="1"/>
        <v>36.4</v>
      </c>
      <c r="R25" s="159">
        <f t="shared" si="2"/>
        <v>29.07</v>
      </c>
    </row>
    <row r="26" spans="2:18" ht="16.8" x14ac:dyDescent="0.3">
      <c r="B26" s="23" t="s">
        <v>91</v>
      </c>
      <c r="C26" s="19">
        <f t="shared" si="0"/>
        <v>40.82</v>
      </c>
      <c r="D26" s="24">
        <v>0</v>
      </c>
      <c r="E26" s="24">
        <v>5.67</v>
      </c>
      <c r="F26" s="24">
        <v>1</v>
      </c>
      <c r="G26" s="24">
        <v>6</v>
      </c>
      <c r="H26" s="24">
        <v>2.5</v>
      </c>
      <c r="I26" s="24">
        <v>0</v>
      </c>
      <c r="J26" s="24">
        <v>1.65</v>
      </c>
      <c r="K26" s="24">
        <v>3</v>
      </c>
      <c r="L26" s="24">
        <v>5</v>
      </c>
      <c r="M26" s="24">
        <v>3</v>
      </c>
      <c r="N26" s="24">
        <v>5</v>
      </c>
      <c r="O26" s="24">
        <v>0</v>
      </c>
      <c r="P26" s="24">
        <v>8</v>
      </c>
      <c r="Q26" s="161">
        <f t="shared" si="1"/>
        <v>34.15</v>
      </c>
      <c r="R26" s="159">
        <f t="shared" si="2"/>
        <v>23.82</v>
      </c>
    </row>
    <row r="27" spans="2:18" ht="16.8" x14ac:dyDescent="0.3">
      <c r="B27" s="23" t="s">
        <v>95</v>
      </c>
      <c r="C27" s="19">
        <f t="shared" si="0"/>
        <v>39.33</v>
      </c>
      <c r="D27" s="24">
        <v>1</v>
      </c>
      <c r="E27" s="24">
        <v>4.33</v>
      </c>
      <c r="F27" s="24">
        <v>1</v>
      </c>
      <c r="G27" s="24">
        <v>0</v>
      </c>
      <c r="H27" s="24">
        <v>10</v>
      </c>
      <c r="I27" s="24">
        <v>1</v>
      </c>
      <c r="J27" s="24">
        <v>0</v>
      </c>
      <c r="K27" s="24">
        <v>6</v>
      </c>
      <c r="L27" s="24">
        <v>5</v>
      </c>
      <c r="M27" s="24">
        <v>2</v>
      </c>
      <c r="N27" s="24">
        <v>5</v>
      </c>
      <c r="O27" s="24">
        <v>2</v>
      </c>
      <c r="P27" s="24">
        <v>2</v>
      </c>
      <c r="Q27" s="161">
        <f t="shared" si="1"/>
        <v>33</v>
      </c>
      <c r="R27" s="159">
        <f t="shared" si="2"/>
        <v>25.33</v>
      </c>
    </row>
    <row r="28" spans="2:18" ht="16.8" x14ac:dyDescent="0.3">
      <c r="B28" s="23" t="s">
        <v>25</v>
      </c>
      <c r="C28" s="19">
        <f t="shared" si="0"/>
        <v>29.17</v>
      </c>
      <c r="D28" s="24">
        <v>0.5</v>
      </c>
      <c r="E28" s="24">
        <v>1.67</v>
      </c>
      <c r="F28" s="24">
        <v>0.5</v>
      </c>
      <c r="G28" s="24">
        <v>8</v>
      </c>
      <c r="H28" s="24">
        <v>0</v>
      </c>
      <c r="I28" s="24">
        <v>0</v>
      </c>
      <c r="J28" s="24">
        <v>0</v>
      </c>
      <c r="K28" s="24">
        <v>10</v>
      </c>
      <c r="L28" s="24">
        <v>5</v>
      </c>
      <c r="M28" s="24">
        <v>2</v>
      </c>
      <c r="N28" s="24">
        <v>1.5</v>
      </c>
      <c r="O28" s="24">
        <v>0</v>
      </c>
      <c r="P28" s="24">
        <v>0</v>
      </c>
      <c r="Q28" s="161">
        <f t="shared" si="1"/>
        <v>26.5</v>
      </c>
      <c r="R28" s="159">
        <f t="shared" si="2"/>
        <v>24.67</v>
      </c>
    </row>
    <row r="29" spans="2:18" ht="16.8" x14ac:dyDescent="0.3">
      <c r="B29" s="23" t="s">
        <v>12</v>
      </c>
      <c r="C29" s="19">
        <f t="shared" si="0"/>
        <v>25</v>
      </c>
      <c r="D29" s="24"/>
      <c r="E29" s="24">
        <v>0</v>
      </c>
      <c r="F29" s="24">
        <v>1</v>
      </c>
      <c r="G29" s="24">
        <v>9</v>
      </c>
      <c r="H29" s="24">
        <v>2.5</v>
      </c>
      <c r="I29" s="24"/>
      <c r="J29" s="24">
        <v>0</v>
      </c>
      <c r="K29" s="24"/>
      <c r="L29" s="24">
        <v>10</v>
      </c>
      <c r="M29" s="24"/>
      <c r="N29" s="24">
        <v>2.5</v>
      </c>
      <c r="O29" s="24"/>
      <c r="P29" s="24"/>
      <c r="Q29" s="161">
        <f t="shared" si="1"/>
        <v>24</v>
      </c>
      <c r="R29" s="159">
        <f t="shared" si="2"/>
        <v>21.5</v>
      </c>
    </row>
    <row r="30" spans="2:18" ht="16.8" x14ac:dyDescent="0.3">
      <c r="B30" s="23" t="s">
        <v>3</v>
      </c>
      <c r="C30" s="19">
        <f t="shared" si="0"/>
        <v>18.91</v>
      </c>
      <c r="D30" s="24">
        <v>0</v>
      </c>
      <c r="E30" s="24">
        <v>3</v>
      </c>
      <c r="F30" s="24">
        <v>1</v>
      </c>
      <c r="G30" s="24"/>
      <c r="H30" s="24"/>
      <c r="I30" s="24">
        <v>1</v>
      </c>
      <c r="J30" s="24">
        <v>1.91</v>
      </c>
      <c r="K30" s="24">
        <v>5</v>
      </c>
      <c r="L30" s="24">
        <v>0</v>
      </c>
      <c r="M30" s="24">
        <v>5</v>
      </c>
      <c r="N30" s="24">
        <v>0</v>
      </c>
      <c r="O30" s="24">
        <v>2</v>
      </c>
      <c r="P30" s="24"/>
      <c r="Q30" s="161">
        <f t="shared" si="1"/>
        <v>14.91</v>
      </c>
      <c r="R30" s="159">
        <f t="shared" si="2"/>
        <v>9.91</v>
      </c>
    </row>
    <row r="31" spans="2:18" ht="16.8" x14ac:dyDescent="0.3">
      <c r="B31" s="23" t="s">
        <v>11</v>
      </c>
      <c r="C31" s="19">
        <f t="shared" si="0"/>
        <v>13.05</v>
      </c>
      <c r="D31" s="24">
        <v>1</v>
      </c>
      <c r="E31" s="24">
        <v>1.67</v>
      </c>
      <c r="F31" s="24"/>
      <c r="G31" s="24"/>
      <c r="H31" s="24">
        <v>10</v>
      </c>
      <c r="I31" s="24"/>
      <c r="J31" s="24">
        <v>0.38</v>
      </c>
      <c r="K31" s="24"/>
      <c r="L31" s="24"/>
      <c r="M31" s="24"/>
      <c r="N31" s="24"/>
      <c r="O31" s="24"/>
      <c r="P31" s="24"/>
      <c r="Q31" s="161">
        <f t="shared" si="1"/>
        <v>10.38</v>
      </c>
      <c r="R31" s="159">
        <f t="shared" si="2"/>
        <v>12.05</v>
      </c>
    </row>
    <row r="32" spans="2:18" ht="16.8" x14ac:dyDescent="0.3">
      <c r="B32" s="23" t="s">
        <v>21</v>
      </c>
      <c r="C32" s="19">
        <f t="shared" si="0"/>
        <v>10.91</v>
      </c>
      <c r="D32" s="24">
        <v>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1.91</v>
      </c>
      <c r="K32" s="24">
        <v>3</v>
      </c>
      <c r="L32" s="24">
        <v>0</v>
      </c>
      <c r="M32" s="24">
        <v>0</v>
      </c>
      <c r="N32" s="24">
        <v>5</v>
      </c>
      <c r="O32" s="24">
        <v>0</v>
      </c>
      <c r="P32" s="24">
        <v>0</v>
      </c>
      <c r="Q32" s="161">
        <f t="shared" si="1"/>
        <v>9.91</v>
      </c>
      <c r="R32" s="159">
        <f t="shared" si="2"/>
        <v>4.91</v>
      </c>
    </row>
    <row r="33" spans="2:18" ht="17.399999999999999" x14ac:dyDescent="0.3">
      <c r="B33" s="23" t="s">
        <v>92</v>
      </c>
      <c r="C33" s="19">
        <f t="shared" si="0"/>
        <v>8</v>
      </c>
      <c r="D33" s="24">
        <v>1</v>
      </c>
      <c r="E33" s="24">
        <v>3</v>
      </c>
      <c r="F33" s="24">
        <v>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</v>
      </c>
      <c r="O33" s="24">
        <v>2</v>
      </c>
      <c r="P33" s="24">
        <v>0</v>
      </c>
      <c r="Q33" s="161">
        <f t="shared" si="1"/>
        <v>3</v>
      </c>
      <c r="R33" s="26">
        <f t="shared" si="2"/>
        <v>3</v>
      </c>
    </row>
  </sheetData>
  <sortState xmlns:xlrd2="http://schemas.microsoft.com/office/spreadsheetml/2017/richdata2" ref="B7:R33">
    <sortCondition descending="1" ref="Q7:Q33"/>
  </sortState>
  <mergeCells count="1">
    <mergeCell ref="Q3:R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Оргкомитет</vt:lpstr>
      <vt:lpstr>Жюри</vt:lpstr>
      <vt:lpstr>СПИСОК участников и наставников</vt:lpstr>
      <vt:lpstr>ИТОГИ Олимпиады Инд Зач</vt:lpstr>
      <vt:lpstr>ИТОГИ Командный зачет</vt:lpstr>
      <vt:lpstr>Номинации</vt:lpstr>
      <vt:lpstr>ИТОГИ Теор. тур</vt:lpstr>
      <vt:lpstr>ИТОГИ Практ. тура - Задачи</vt:lpstr>
      <vt:lpstr>Обеспечение ЛичБез</vt:lpstr>
      <vt:lpstr>Первая Помощь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Чернышова</dc:creator>
  <cp:lastModifiedBy>user</cp:lastModifiedBy>
  <cp:lastPrinted>2021-11-08T08:17:04Z</cp:lastPrinted>
  <dcterms:created xsi:type="dcterms:W3CDTF">2021-10-28T16:57:48Z</dcterms:created>
  <dcterms:modified xsi:type="dcterms:W3CDTF">2021-11-10T09:15:03Z</dcterms:modified>
</cp:coreProperties>
</file>